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20" windowHeight="4065" activeTab="2"/>
  </bookViews>
  <sheets>
    <sheet name="Krycí list" sheetId="1" r:id="rId1"/>
    <sheet name="Rekapitulace" sheetId="2" r:id="rId2"/>
    <sheet name="100 stavební" sheetId="3" r:id="rId3"/>
    <sheet name="ZT 200" sheetId="6" r:id="rId4"/>
    <sheet name="410 PS" sheetId="4" r:id="rId5"/>
    <sheet name="700 MaR" sheetId="5" r:id="rId6"/>
  </sheets>
  <externalReferences>
    <externalReference r:id="rId7"/>
    <externalReference r:id="rId8"/>
    <externalReference r:id="rId9"/>
    <externalReference r:id="rId10"/>
  </externalReferences>
  <definedNames>
    <definedName name="\dfgvf">[1]Rekapitulace!#REF!</definedName>
    <definedName name="agfg">'[1]100-stav.část'!#REF!</definedName>
    <definedName name="aghabh">'[1]100-stav.část'!#REF!</definedName>
    <definedName name="agvfvg">'[2]Krycí list'!$C$4</definedName>
    <definedName name="arfgfr" localSheetId="5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asbg">[1]Rekapitulace!#REF!</definedName>
    <definedName name="bb">[3]Rekapitulace!#REF!</definedName>
    <definedName name="bbbb">[3]Rekapitulace!#REF!</definedName>
    <definedName name="bbbvfgbnf">#REF!</definedName>
    <definedName name="bgbgb">#REF!</definedName>
    <definedName name="bgbgbfg">'[1]100-stav.část'!#REF!</definedName>
    <definedName name="bgbhgb">'[1]100-stav.část'!#REF!</definedName>
    <definedName name="bgsdfb" localSheetId="5">[1]Rekapitulace!#REF!</definedName>
    <definedName name="bgsdfb">[1]Rekapitulace!#REF!</definedName>
    <definedName name="bgvsgbf">[1]Rekapitulace!#REF!</definedName>
    <definedName name="bhgfbhg">'[1]100-stav.část'!#REF!</definedName>
    <definedName name="bhnbn">#REF!</definedName>
    <definedName name="bsbbb">'[3]100 stavbení'!#REF!</definedName>
    <definedName name="bsfgbb">#REF!</definedName>
    <definedName name="bvx">[3]Rekapitulace!#REF!</definedName>
    <definedName name="bxvcb">[3]Rekapitulace!$H$36</definedName>
    <definedName name="cgfdj" localSheetId="5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3">'[4]Krycí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3">'[4]Krycí list'!$A$6</definedName>
    <definedName name="cislostavby">'Krycí list'!$A$6</definedName>
    <definedName name="Datum">'Krycí list'!$B$26</definedName>
    <definedName name="dbgdfgb">#REF!</definedName>
    <definedName name="ddddd">#REF!</definedName>
    <definedName name="dfgbhadbh">[1]Rekapitulace!#REF!</definedName>
    <definedName name="dfghdrf">#REF!</definedName>
    <definedName name="dfjzd" localSheetId="5">[1]Rekapitulace!#REF!</definedName>
    <definedName name="dfjzd">[1]Rekapitulace!#REF!</definedName>
    <definedName name="dfvgava">#REF!</definedName>
    <definedName name="dgde">[1]Rekapitulace!$I$13</definedName>
    <definedName name="dghfghb">#REF!</definedName>
    <definedName name="dghh">[1]Rekapitulace!$E$16</definedName>
    <definedName name="dh">'[3]Krycí list'!$A$4</definedName>
    <definedName name="dhdhba">[1]Rekapitulace!$F$13</definedName>
    <definedName name="dhgfnh">[1]Rekapitulace!$I$16</definedName>
    <definedName name="dhnhdgn">[1]Rekapitulace!#REF!</definedName>
    <definedName name="dhsdzhj">[3]Rekapitulace!$G$29</definedName>
    <definedName name="Dil">Rekapitulace!$A$6</definedName>
    <definedName name="dj">[1]Rekapitulace!#REF!</definedName>
    <definedName name="Dodavka" localSheetId="4">[1]Rekapitulace!$G$14</definedName>
    <definedName name="Dodavka" localSheetId="5">[1]Rekapitulace!$G$15</definedName>
    <definedName name="Dodavka" localSheetId="3">[4]Rekapitulace!$G$11</definedName>
    <definedName name="Dodavka">Rekapitulace!$G$31</definedName>
    <definedName name="Dodavka0" localSheetId="4">'410 PS'!#REF!</definedName>
    <definedName name="Dodavka0" localSheetId="5">'700 MaR'!#REF!</definedName>
    <definedName name="Dodavka0" localSheetId="3">'ZT 200'!#REF!</definedName>
    <definedName name="Dodavka0">'100 stavební'!#REF!</definedName>
    <definedName name="drgs" localSheetId="5">'[1]100-stav.část'!#REF!</definedName>
    <definedName name="drgs">'[1]100-stav.část'!#REF!</definedName>
    <definedName name="dvbadfv">[1]Rekapitulace!#REF!</definedName>
    <definedName name="ergaerta">'[1]100-stav.část'!#REF!</definedName>
    <definedName name="ertf">#REF!</definedName>
    <definedName name="fbfb">'[1]Krycí list'!$G$7</definedName>
    <definedName name="fbgd">#REF!</definedName>
    <definedName name="fbhsn">#REF!</definedName>
    <definedName name="fda\b">#REF!</definedName>
    <definedName name="fdf">#REF!</definedName>
    <definedName name="fdgd">#REF!</definedName>
    <definedName name="fdgdf">#REF!</definedName>
    <definedName name="fdgjd" localSheetId="5">'[1]100-stav.část'!#REF!</definedName>
    <definedName name="fdgjd">'[1]100-stav.část'!#REF!</definedName>
    <definedName name="fff">#REF!</definedName>
    <definedName name="fg">#REF!</definedName>
    <definedName name="fga">#REF!</definedName>
    <definedName name="fgb">[1]Rekapitulace!#REF!</definedName>
    <definedName name="fgbfg">[1]Rekapitulace!#REF!</definedName>
    <definedName name="fgbhsfg">[1]Rekapitulace!$H$20</definedName>
    <definedName name="fge">#REF!</definedName>
    <definedName name="fgegfa">#REF!</definedName>
    <definedName name="fghb">[1]Rekapitulace!$E$13</definedName>
    <definedName name="fghfg">#REF!</definedName>
    <definedName name="fghgf">#REF!</definedName>
    <definedName name="fghr">[1]Rekapitulace!$E$13</definedName>
    <definedName name="fghsfgh">#REF!</definedName>
    <definedName name="fgnj">'[1]100-stav.část'!#REF!</definedName>
    <definedName name="fgreg">[2]Rekapitulace!$F$29</definedName>
    <definedName name="fhf">[1]Rekapitulace!#REF!</definedName>
    <definedName name="fngn">'[1]Krycí list'!$A$6</definedName>
    <definedName name="fsghsfghb">#REF!</definedName>
    <definedName name="FVGFVG">[2]Rekapitulace!#REF!</definedName>
    <definedName name="g">#REF!</definedName>
    <definedName name="gaa">[2]Rekapitulace!$E$29</definedName>
    <definedName name="gabgadg">'[2]100 stavební'!#REF!</definedName>
    <definedName name="gabgetg">[1]Rekapitulace!#REF!</definedName>
    <definedName name="gabgha">'[2]100 stavební'!#REF!</definedName>
    <definedName name="gahba">'[2]100 stavební'!#REF!</definedName>
    <definedName name="gb">[1]Rekapitulace!#REF!</definedName>
    <definedName name="gbfgbgfb">[1]Rekapitulace!#REF!</definedName>
    <definedName name="gbgb">[3]Rekapitulace!#REF!</definedName>
    <definedName name="gbhsfb">[1]Rekapitulace!#REF!</definedName>
    <definedName name="gbnfgbndfgb">'[1]100-stav.část'!#REF!</definedName>
    <definedName name="gbsbhsf">[1]Rekapitulace!#REF!</definedName>
    <definedName name="gdgh">#REF!</definedName>
    <definedName name="gdnh">[1]Rekapitulace!#REF!</definedName>
    <definedName name="gea">#REF!</definedName>
    <definedName name="gefga">#REF!</definedName>
    <definedName name="ger">#REF!</definedName>
    <definedName name="gfbngfnhfg">[1]Rekapitulace!#REF!</definedName>
    <definedName name="gfbs">#REF!</definedName>
    <definedName name="gfeg">#REF!</definedName>
    <definedName name="gfg">#REF!</definedName>
    <definedName name="gfgda">'[1]100-stav.část'!#REF!</definedName>
    <definedName name="gfgf">'[2]Krycí list'!$G$7</definedName>
    <definedName name="gfhgffhb">#REF!</definedName>
    <definedName name="gfhghsh">#REF!</definedName>
    <definedName name="gfhsfh">#REF!</definedName>
    <definedName name="gfhsg">#REF!</definedName>
    <definedName name="GFRFGVASDVF">[2]Rekapitulace!#REF!</definedName>
    <definedName name="gftghr">[1]Rekapitulace!$G$13</definedName>
    <definedName name="ggtgh">#REF!</definedName>
    <definedName name="ggtgt">[1]Rekapitulace!#REF!</definedName>
    <definedName name="ghabh">[1]Rekapitulace!#REF!</definedName>
    <definedName name="ghagha">'[1]100-stav.část'!#REF!</definedName>
    <definedName name="ghb">[1]Rekapitulace!$F$16</definedName>
    <definedName name="ghdgnhh">'[1]100-stav.část'!#REF!</definedName>
    <definedName name="ghe">#REF!</definedName>
    <definedName name="ghfgfxhjgf" localSheetId="5">[1]Rekapitulace!#REF!</definedName>
    <definedName name="ghfgfxhjgf">[1]Rekapitulace!#REF!</definedName>
    <definedName name="ghfghfb">#REF!</definedName>
    <definedName name="ghgh">'[1]100-stav.část'!#REF!</definedName>
    <definedName name="ghh">#REF!</definedName>
    <definedName name="ghhasg">[2]Rekapitulace!$I$29</definedName>
    <definedName name="ghn">[1]Rekapitulace!#REF!</definedName>
    <definedName name="ghnhgnhdg">'[1]100-stav.část'!#REF!</definedName>
    <definedName name="ghsdbh">#REF!</definedName>
    <definedName name="ghsghsfg">#REF!</definedName>
    <definedName name="gjtj" localSheetId="5">'[1]100-stav.část'!#REF!</definedName>
    <definedName name="gjtj">'[1]100-stav.část'!#REF!</definedName>
    <definedName name="grdgh">#REF!</definedName>
    <definedName name="grtbh">[1]Rekapitulace!$I$13</definedName>
    <definedName name="grth">#REF!</definedName>
    <definedName name="gsdfbs" localSheetId="5">[1]Rekapitulace!#REF!</definedName>
    <definedName name="gsdfbs">[1]Rekapitulace!#REF!</definedName>
    <definedName name="gssg">'[3]100 stavbení'!#REF!</definedName>
    <definedName name="gstrhst">'[3]100 stavbení'!#REF!</definedName>
    <definedName name="gthhdrh">[1]Rekapitulace!$H$13</definedName>
    <definedName name="gtsr">[3]Rekapitulace!$E$29</definedName>
    <definedName name="GVFVA">[2]Rekapitulace!#REF!</definedName>
    <definedName name="gvfvg">'[2]Krycí list'!$C$6</definedName>
    <definedName name="gvfvgfa">[2]Rekapitulace!$H$36</definedName>
    <definedName name="gw">[1]Rekapitulace!$H$20</definedName>
    <definedName name="h">'[1]100-stav.část'!#REF!</definedName>
    <definedName name="hahas">#REF!</definedName>
    <definedName name="hb">'[1]100-stav.část'!#REF!</definedName>
    <definedName name="hbdhnhn">'[1]100-stav.část'!#REF!</definedName>
    <definedName name="hbfgh">#REF!</definedName>
    <definedName name="hbgfbh">'[1]Krycí list'!$C$6</definedName>
    <definedName name="hbgfn" localSheetId="5">'[1]100-stav.část'!#REF!</definedName>
    <definedName name="hbgfn">'[1]100-stav.část'!#REF!</definedName>
    <definedName name="hbsghb">#REF!</definedName>
    <definedName name="hbsn">#REF!</definedName>
    <definedName name="hd">'[3]Krycí list'!$A$6</definedName>
    <definedName name="hfgbh">'[1]Krycí list'!$C$4</definedName>
    <definedName name="hfgnh">#REF!</definedName>
    <definedName name="hg">'[2]Krycí list'!$A$6</definedName>
    <definedName name="hgfh">'[1]100-stav.část'!#REF!</definedName>
    <definedName name="hgfhgf">[1]Rekapitulace!$H$16</definedName>
    <definedName name="hggj">[1]Rekapitulace!#REF!</definedName>
    <definedName name="hghghb">'[1]100-stav.část'!#REF!</definedName>
    <definedName name="hgsfh">'[3]Krycí list'!$C$6</definedName>
    <definedName name="hhnf">'[1]100-stav.část'!#REF!</definedName>
    <definedName name="hhnnn">'[1]100-stav.část'!#REF!</definedName>
    <definedName name="hhsjnh">'[1]100-stav.část'!#REF!</definedName>
    <definedName name="hjmg" localSheetId="5">'[1]100-stav.část'!#REF!</definedName>
    <definedName name="hjmg">'[1]100-stav.část'!#REF!</definedName>
    <definedName name="hnghn">[1]Rekapitulace!$G$16</definedName>
    <definedName name="hnhgnhg">'[1]100-stav.část'!#REF!</definedName>
    <definedName name="hnnhndd">[1]Rekapitulace!#REF!</definedName>
    <definedName name="hns">#REF!</definedName>
    <definedName name="hs">'[2]100 stavební'!#REF!</definedName>
    <definedName name="hsdf">'[1]100-stav.část'!#REF!</definedName>
    <definedName name="hsdsd">'[3]100 stavbení'!#REF!</definedName>
    <definedName name="hsfgd">[1]Rekapitulace!#REF!</definedName>
    <definedName name="hsfgh">#REF!</definedName>
    <definedName name="hshjsjn">[1]Rekapitulace!#REF!</definedName>
    <definedName name="hshs">'[3]Krycí list'!$C$4</definedName>
    <definedName name="hsth">'[3]Krycí list'!$G$7</definedName>
    <definedName name="HSV" localSheetId="4">[1]Rekapitulace!$E$14</definedName>
    <definedName name="HSV" localSheetId="5">[1]Rekapitulace!$E$15</definedName>
    <definedName name="HSV" localSheetId="3">[4]Rekapitulace!$E$11</definedName>
    <definedName name="HSV">Rekapitulace!$E$31</definedName>
    <definedName name="HSV0" localSheetId="4">'410 PS'!#REF!</definedName>
    <definedName name="HSV0" localSheetId="5">'700 MaR'!#REF!</definedName>
    <definedName name="HSV0" localSheetId="3">'ZT 200'!#REF!</definedName>
    <definedName name="HSV0">'100 stavební'!#REF!</definedName>
    <definedName name="htghbgt">[2]Rekapitulace!$H$29</definedName>
    <definedName name="hthnjt">'[1]100-stav.část'!#REF!</definedName>
    <definedName name="hwrnnb">#REF!</definedName>
    <definedName name="hzgsrth">[1]Rekapitulace!#REF!</definedName>
    <definedName name="HZS" localSheetId="4">[1]Rekapitulace!$I$14</definedName>
    <definedName name="HZS" localSheetId="5">[1]Rekapitulace!$I$15</definedName>
    <definedName name="HZS" localSheetId="3">[4]Rekapitulace!$I$11</definedName>
    <definedName name="HZS">Rekapitulace!$I$31</definedName>
    <definedName name="HZS0" localSheetId="4">'410 PS'!#REF!</definedName>
    <definedName name="HZS0" localSheetId="5">'700 MaR'!#REF!</definedName>
    <definedName name="HZS0" localSheetId="3">'ZT 200'!#REF!</definedName>
    <definedName name="HZS0">'100 stavební'!#REF!</definedName>
    <definedName name="jhdn">[2]Rekapitulace!$G$29</definedName>
    <definedName name="jhhtnj">'[1]100-stav.část'!#REF!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jnhnj">[1]Rekapitulace!#REF!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J">'Krycí list'!$G$4</definedName>
    <definedName name="mlů" localSheetId="5">'[1]100-stav.část'!#REF!</definedName>
    <definedName name="mlů">'[1]100-stav.část'!#REF!</definedName>
    <definedName name="Mont" localSheetId="4">[1]Rekapitulace!$H$14</definedName>
    <definedName name="Mont" localSheetId="5">[1]Rekapitulace!$H$15</definedName>
    <definedName name="Mont" localSheetId="3">[4]Rekapitulace!$H$11</definedName>
    <definedName name="Mont">Rekapitulace!$H$31</definedName>
    <definedName name="Montaz0" localSheetId="4">'410 PS'!#REF!</definedName>
    <definedName name="Montaz0" localSheetId="5">'700 MaR'!#REF!</definedName>
    <definedName name="Montaz0" localSheetId="3">'ZT 200'!#REF!</definedName>
    <definedName name="Montaz0">'100 stavební'!#REF!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3">'[4]Krycí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3">'[4]Krycí list'!$C$6</definedName>
    <definedName name="nazevstavby">'Krycí list'!$C$6</definedName>
    <definedName name="_xlnm.Print_Titles" localSheetId="2">'100 stavební'!$1:$6</definedName>
    <definedName name="_xlnm.Print_Titles" localSheetId="4">'410 PS'!$1:$6</definedName>
    <definedName name="_xlnm.Print_Titles" localSheetId="5">'700 MaR'!$1:$6</definedName>
    <definedName name="_xlnm.Print_Titles" localSheetId="1">Rekapitulace!$1:$6</definedName>
    <definedName name="_xlnm.Print_Titles" localSheetId="3">'ZT 200'!$1:$6</definedName>
    <definedName name="nfg">[1]Rekapitulace!$G$13</definedName>
    <definedName name="nh">'[2]Krycí list'!$A$4</definedName>
    <definedName name="njghn">'[1]Krycí list'!$A$4</definedName>
    <definedName name="nn" localSheetId="5">'[1]100-stav.část'!#REF!</definedName>
    <definedName name="nn">#REF!</definedName>
    <definedName name="nrhn">[1]Rekapitulace!#REF!</definedName>
    <definedName name="Objednatel">'Krycí list'!$C$8</definedName>
    <definedName name="_xlnm.Print_Area" localSheetId="2">'100 stavební'!$A$1:$G$153</definedName>
    <definedName name="_xlnm.Print_Area" localSheetId="4">'410 PS'!$A$1:$G$42</definedName>
    <definedName name="_xlnm.Print_Area" localSheetId="5">'700 MaR'!$A$1:$G$64</definedName>
    <definedName name="_xlnm.Print_Area" localSheetId="0">'Krycí list'!$A$1:$G$45</definedName>
    <definedName name="_xlnm.Print_Area" localSheetId="1">Rekapitulace!$A$1:$I$37</definedName>
    <definedName name="_xlnm.Print_Area" localSheetId="3">'ZT 200'!$A$1:$G$49</definedName>
    <definedName name="PocetMJ" localSheetId="4">'[1]Krycí list'!$G$7</definedName>
    <definedName name="PocetMJ" localSheetId="5">'[1]Krycí list'!$G$7</definedName>
    <definedName name="PocetMJ" localSheetId="3">'[4]Krycí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[1]Rekapitulace!$F$14</definedName>
    <definedName name="PSV" localSheetId="5">[1]Rekapitulace!$F$15</definedName>
    <definedName name="PSV" localSheetId="3">[4]Rekapitulace!$F$11</definedName>
    <definedName name="PSV">Rekapitulace!$F$31</definedName>
    <definedName name="PSV0" localSheetId="4">'410 PS'!#REF!</definedName>
    <definedName name="PSV0" localSheetId="5">'700 MaR'!#REF!</definedName>
    <definedName name="PSV0" localSheetId="3">'ZT 200'!#REF!</definedName>
    <definedName name="PSV0">'100 stavební'!#REF!</definedName>
    <definedName name="rhs">'[1]100-stav.část'!#REF!</definedName>
    <definedName name="rrbhsr">[1]Rekapitulace!$H$23</definedName>
    <definedName name="sbgsbfs">[1]Rekapitulace!#REF!</definedName>
    <definedName name="sbsb">#REF!</definedName>
    <definedName name="sdgsaeb">[1]Rekapitulace!#REF!</definedName>
    <definedName name="sergreq">#REF!</definedName>
    <definedName name="sg">[1]Rekapitulace!$H$13</definedName>
    <definedName name="sgbbnhn">[1]Rekapitulace!$F$13</definedName>
    <definedName name="sghh">[1]Rekapitulace!#REF!</definedName>
    <definedName name="sgrg">'[1]100-stav.část'!#REF!</definedName>
    <definedName name="sgsbvaw">#REF!</definedName>
    <definedName name="sgsrt">[1]Rekapitulace!#REF!</definedName>
    <definedName name="sgsrzh">'[1]100-stav.část'!#REF!</definedName>
    <definedName name="sgtgg">#REF!</definedName>
    <definedName name="sgwbh">#REF!</definedName>
    <definedName name="shghsh">'[3]100 stavbení'!#REF!</definedName>
    <definedName name="shgsr">'[1]100-stav.část'!#REF!</definedName>
    <definedName name="shhs">'[1]100-stav.část'!#REF!</definedName>
    <definedName name="shsh">'[1]100-stav.část'!#REF!</definedName>
    <definedName name="SloupecCC" localSheetId="4">'410 PS'!$G$6</definedName>
    <definedName name="SloupecCC" localSheetId="5">'700 MaR'!$G$6</definedName>
    <definedName name="SloupecCC" localSheetId="3">'ZT 200'!$G$6</definedName>
    <definedName name="SloupecCC">'100 stavební'!$G$6</definedName>
    <definedName name="SloupecCisloPol" localSheetId="4">'410 PS'!$B$6</definedName>
    <definedName name="SloupecCisloPol" localSheetId="5">'700 MaR'!$B$6</definedName>
    <definedName name="SloupecCisloPol" localSheetId="3">'ZT 200'!$B$6</definedName>
    <definedName name="SloupecCisloPol">'100 stavební'!$B$6</definedName>
    <definedName name="SloupecJC" localSheetId="4">'410 PS'!$F$6</definedName>
    <definedName name="SloupecJC" localSheetId="5">'700 MaR'!$F$6</definedName>
    <definedName name="SloupecJC" localSheetId="3">'ZT 200'!$F$6</definedName>
    <definedName name="SloupecJC">'100 stavební'!$F$6</definedName>
    <definedName name="SloupecMJ" localSheetId="4">'410 PS'!$D$6</definedName>
    <definedName name="SloupecMJ" localSheetId="5">'700 MaR'!$D$6</definedName>
    <definedName name="SloupecMJ" localSheetId="3">'ZT 200'!$D$6</definedName>
    <definedName name="SloupecMJ">'100 stavební'!$D$6</definedName>
    <definedName name="SloupecMnozstvi" localSheetId="4">'410 PS'!$E$6</definedName>
    <definedName name="SloupecMnozstvi" localSheetId="5">'700 MaR'!$E$6</definedName>
    <definedName name="SloupecMnozstvi" localSheetId="3">'ZT 200'!$E$6</definedName>
    <definedName name="SloupecMnozstvi">'100 stavební'!$E$6</definedName>
    <definedName name="SloupecNazPol" localSheetId="4">'410 PS'!$C$6</definedName>
    <definedName name="SloupecNazPol" localSheetId="5">'700 MaR'!$C$6</definedName>
    <definedName name="SloupecNazPol" localSheetId="3">'ZT 200'!$C$6</definedName>
    <definedName name="SloupecNazPol">'100 stavební'!$C$6</definedName>
    <definedName name="SloupecPC" localSheetId="4">'410 PS'!$A$6</definedName>
    <definedName name="SloupecPC" localSheetId="5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3" hidden="1">0</definedName>
    <definedName name="solver_opt" localSheetId="2" hidden="1">'100 stavební'!#REF!</definedName>
    <definedName name="solver_opt" localSheetId="4" hidden="1">'410 PS'!#REF!</definedName>
    <definedName name="solver_opt" localSheetId="5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3" hidden="1">0</definedName>
    <definedName name="st">'[1]100-stav.část'!#REF!</definedName>
    <definedName name="stgsht">[3]Rekapitulace!$H$29</definedName>
    <definedName name="sthh">'[3]100 stavbení'!#REF!</definedName>
    <definedName name="sthhh">'[1]100-stav.část'!#REF!</definedName>
    <definedName name="sthsh">[3]Rekapitulace!$F$29</definedName>
    <definedName name="sthtr">'[1]100-stav.část'!#REF!</definedName>
    <definedName name="strzsr">[3]Rekapitulace!$I$29</definedName>
    <definedName name="tgggtgh">#REF!</definedName>
    <definedName name="tggt">#REF!</definedName>
    <definedName name="Typ" localSheetId="4">'410 PS'!#REF!</definedName>
    <definedName name="Typ" localSheetId="5">'700 MaR'!#REF!</definedName>
    <definedName name="Typ" localSheetId="3">'ZT 200'!#REF!</definedName>
    <definedName name="Typ">'100 stavební'!#REF!</definedName>
    <definedName name="tzr">[1]Rekapitulace!#REF!</definedName>
    <definedName name="vadvfb">[1]Rekapitulace!#REF!</definedName>
    <definedName name="vgfvbf">'[2]100 stavební'!#REF!</definedName>
    <definedName name="vgfvgf">'[2]100 stavební'!#REF!</definedName>
    <definedName name="VRN" localSheetId="4">[1]Rekapitulace!$H$21</definedName>
    <definedName name="VRN" localSheetId="5">[1]Rekapitulace!$H$22</definedName>
    <definedName name="VRN" localSheetId="3">[4]Rekapitulace!$H$17</definedName>
    <definedName name="VRN">Rekapitulace!$H$36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xbfghg">'[1]100-stav.část'!#REF!</definedName>
    <definedName name="ybgbfg">#REF!</definedName>
    <definedName name="ycayv">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  <definedName name="zhrt">#REF!</definedName>
    <definedName name="zshrzh">'[1]100-stav.část'!#REF!</definedName>
  </definedNames>
  <calcPr calcId="125725"/>
</workbook>
</file>

<file path=xl/calcChain.xml><?xml version="1.0" encoding="utf-8"?>
<calcChain xmlns="http://schemas.openxmlformats.org/spreadsheetml/2006/main">
  <c r="C101" i="3"/>
  <c r="F3" i="6"/>
  <c r="G8"/>
  <c r="BA8" s="1"/>
  <c r="BB8"/>
  <c r="BB12" s="1"/>
  <c r="BC8"/>
  <c r="BD8"/>
  <c r="BD12" s="1"/>
  <c r="BE8"/>
  <c r="G9"/>
  <c r="BA9" s="1"/>
  <c r="BB9"/>
  <c r="BC9"/>
  <c r="BD9"/>
  <c r="BE9"/>
  <c r="G10"/>
  <c r="BA10" s="1"/>
  <c r="BB10"/>
  <c r="BC10"/>
  <c r="BD10"/>
  <c r="BE10"/>
  <c r="G11"/>
  <c r="BA11" s="1"/>
  <c r="BB11"/>
  <c r="BC11"/>
  <c r="BD11"/>
  <c r="BE11"/>
  <c r="C12"/>
  <c r="BC12"/>
  <c r="BE12"/>
  <c r="G14"/>
  <c r="BA14"/>
  <c r="BA19" s="1"/>
  <c r="BB14"/>
  <c r="BC14"/>
  <c r="BC19" s="1"/>
  <c r="BD14"/>
  <c r="BE14"/>
  <c r="BE19" s="1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C19"/>
  <c r="G19"/>
  <c r="BB19"/>
  <c r="BD19"/>
  <c r="G21"/>
  <c r="G43" s="1"/>
  <c r="BA21"/>
  <c r="BB21"/>
  <c r="BB43" s="1"/>
  <c r="BC21"/>
  <c r="BD21"/>
  <c r="BD43" s="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BA32"/>
  <c r="BB32"/>
  <c r="BC32"/>
  <c r="BD32"/>
  <c r="BE32"/>
  <c r="G33"/>
  <c r="BA33"/>
  <c r="BB33"/>
  <c r="BC33"/>
  <c r="BD33"/>
  <c r="BE33"/>
  <c r="G34"/>
  <c r="BA34"/>
  <c r="BB34"/>
  <c r="BC34"/>
  <c r="BD34"/>
  <c r="BE34"/>
  <c r="G35"/>
  <c r="BA35"/>
  <c r="BB35"/>
  <c r="BC35"/>
  <c r="BD35"/>
  <c r="BE35"/>
  <c r="G36"/>
  <c r="BA36"/>
  <c r="BB36"/>
  <c r="BC36"/>
  <c r="BD36"/>
  <c r="BE36"/>
  <c r="G37"/>
  <c r="BA37"/>
  <c r="BB37"/>
  <c r="BC37"/>
  <c r="BD37"/>
  <c r="BE37"/>
  <c r="G38"/>
  <c r="BA38"/>
  <c r="BB38"/>
  <c r="BC38"/>
  <c r="BD38"/>
  <c r="BE38"/>
  <c r="G39"/>
  <c r="BA39"/>
  <c r="BB39"/>
  <c r="BC39"/>
  <c r="BD39"/>
  <c r="BE39"/>
  <c r="G40"/>
  <c r="BA40"/>
  <c r="BB40"/>
  <c r="BC40"/>
  <c r="BD40"/>
  <c r="BE40"/>
  <c r="G41"/>
  <c r="BA41"/>
  <c r="BB41"/>
  <c r="BC41"/>
  <c r="BD41"/>
  <c r="BE41"/>
  <c r="G42"/>
  <c r="BA42"/>
  <c r="BB42"/>
  <c r="BC42"/>
  <c r="BD42"/>
  <c r="BE42"/>
  <c r="C43"/>
  <c r="BA43"/>
  <c r="BC43"/>
  <c r="BE43"/>
  <c r="G45"/>
  <c r="BA45"/>
  <c r="BA46" s="1"/>
  <c r="BB45"/>
  <c r="BC45"/>
  <c r="BC46" s="1"/>
  <c r="BD45"/>
  <c r="BE45"/>
  <c r="BE46" s="1"/>
  <c r="C46"/>
  <c r="G46"/>
  <c r="BB46"/>
  <c r="BD46"/>
  <c r="BA12" l="1"/>
  <c r="G12"/>
  <c r="G48" s="1"/>
  <c r="C3" i="5"/>
  <c r="F3"/>
  <c r="G8"/>
  <c r="BA8" s="1"/>
  <c r="BB8"/>
  <c r="BC8"/>
  <c r="BD8"/>
  <c r="BE8"/>
  <c r="G9"/>
  <c r="BA9" s="1"/>
  <c r="BB9"/>
  <c r="BB10" s="1"/>
  <c r="BC9"/>
  <c r="BD9"/>
  <c r="BD10" s="1"/>
  <c r="BE9"/>
  <c r="BE10" s="1"/>
  <c r="G10"/>
  <c r="BC10"/>
  <c r="G11"/>
  <c r="G12"/>
  <c r="BA12" s="1"/>
  <c r="BB12"/>
  <c r="BC12"/>
  <c r="BD12"/>
  <c r="BE12"/>
  <c r="G13"/>
  <c r="BA13" s="1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B19"/>
  <c r="BC19"/>
  <c r="BD19"/>
  <c r="BE19"/>
  <c r="G20"/>
  <c r="G21"/>
  <c r="BA21" s="1"/>
  <c r="BA22" s="1"/>
  <c r="BB21"/>
  <c r="BC21"/>
  <c r="BD21"/>
  <c r="BE21"/>
  <c r="BE22" s="1"/>
  <c r="G22"/>
  <c r="BB22"/>
  <c r="BC22"/>
  <c r="BD22"/>
  <c r="G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9"/>
  <c r="BA31" s="1"/>
  <c r="BB29"/>
  <c r="BC29"/>
  <c r="BC31" s="1"/>
  <c r="BD29"/>
  <c r="BE29"/>
  <c r="BE31" s="1"/>
  <c r="BA30"/>
  <c r="BB30"/>
  <c r="BC30"/>
  <c r="BD30"/>
  <c r="BE30"/>
  <c r="G31"/>
  <c r="BB31"/>
  <c r="BD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2"/>
  <c r="G53"/>
  <c r="G54"/>
  <c r="G55"/>
  <c r="G56"/>
  <c r="G57"/>
  <c r="G58"/>
  <c r="G59"/>
  <c r="G60"/>
  <c r="G61"/>
  <c r="G62"/>
  <c r="BA10" l="1"/>
  <c r="F20" i="2"/>
  <c r="F100" i="3"/>
  <c r="G100" s="1"/>
  <c r="G101" s="1"/>
  <c r="BA19" i="5"/>
  <c r="G63"/>
  <c r="F155" i="3" s="1"/>
  <c r="G155" s="1"/>
  <c r="G156" s="1"/>
  <c r="H30" i="2" s="1"/>
  <c r="G15" i="4"/>
  <c r="G16"/>
  <c r="G17"/>
  <c r="G9" l="1"/>
  <c r="G10"/>
  <c r="G11"/>
  <c r="G12"/>
  <c r="G13"/>
  <c r="G14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8"/>
  <c r="G41" l="1"/>
  <c r="F103" i="3" s="1"/>
  <c r="C3" i="4"/>
  <c r="F3"/>
  <c r="BA8"/>
  <c r="BB8"/>
  <c r="BC8"/>
  <c r="BD8"/>
  <c r="BE8"/>
  <c r="BA9"/>
  <c r="BB9"/>
  <c r="BC9"/>
  <c r="BC10" s="1"/>
  <c r="BD9"/>
  <c r="BE9"/>
  <c r="BE10" s="1"/>
  <c r="BA12"/>
  <c r="BB12"/>
  <c r="BC12"/>
  <c r="BD12"/>
  <c r="BE12"/>
  <c r="BA13"/>
  <c r="BB13"/>
  <c r="BC13"/>
  <c r="BD13"/>
  <c r="BE13"/>
  <c r="BA14"/>
  <c r="BB14"/>
  <c r="BC14"/>
  <c r="BD14"/>
  <c r="BE14"/>
  <c r="BA15"/>
  <c r="BB15"/>
  <c r="BC15"/>
  <c r="BD15"/>
  <c r="BE15"/>
  <c r="BA16"/>
  <c r="BB16"/>
  <c r="BC16"/>
  <c r="BD16"/>
  <c r="BE16"/>
  <c r="BA18"/>
  <c r="BB18"/>
  <c r="BC18"/>
  <c r="BD18"/>
  <c r="BE18"/>
  <c r="BA19"/>
  <c r="BB19"/>
  <c r="BC19"/>
  <c r="BD19"/>
  <c r="BE19"/>
  <c r="BC20"/>
  <c r="BA22"/>
  <c r="BB22"/>
  <c r="BB23" s="1"/>
  <c r="BC22"/>
  <c r="BD22"/>
  <c r="BD23" s="1"/>
  <c r="BE22"/>
  <c r="BA23"/>
  <c r="BC23"/>
  <c r="BE23"/>
  <c r="BA25"/>
  <c r="BB25"/>
  <c r="BC25"/>
  <c r="BD25"/>
  <c r="BE25"/>
  <c r="BA26"/>
  <c r="BB26"/>
  <c r="BC26"/>
  <c r="BC28" s="1"/>
  <c r="BD26"/>
  <c r="BE26"/>
  <c r="BE28" s="1"/>
  <c r="BA27"/>
  <c r="BB27"/>
  <c r="BC27"/>
  <c r="BD27"/>
  <c r="BE27"/>
  <c r="BA28"/>
  <c r="BA30"/>
  <c r="BB30"/>
  <c r="BB32" s="1"/>
  <c r="BC30"/>
  <c r="BD30"/>
  <c r="BD32" s="1"/>
  <c r="BE30"/>
  <c r="BA31"/>
  <c r="BA32" s="1"/>
  <c r="BB31"/>
  <c r="BC31"/>
  <c r="BC32" s="1"/>
  <c r="BD31"/>
  <c r="BE31"/>
  <c r="BE32" s="1"/>
  <c r="BE20" l="1"/>
  <c r="BA20"/>
  <c r="BD28"/>
  <c r="BB28"/>
  <c r="BD20"/>
  <c r="BB20"/>
  <c r="BA10"/>
  <c r="BD10"/>
  <c r="BB10"/>
  <c r="BE152" i="3"/>
  <c r="BE153" s="1"/>
  <c r="I30" i="2" s="1"/>
  <c r="BC152" i="3"/>
  <c r="BC153" s="1"/>
  <c r="G30" i="2" s="1"/>
  <c r="BB152" i="3"/>
  <c r="BA152"/>
  <c r="BA153" s="1"/>
  <c r="E30" i="2" s="1"/>
  <c r="G152" i="3"/>
  <c r="BD152" s="1"/>
  <c r="BD153" s="1"/>
  <c r="BB153"/>
  <c r="F30" i="2" s="1"/>
  <c r="G153" i="3"/>
  <c r="H29" i="2" s="1"/>
  <c r="C153" i="3"/>
  <c r="BE149"/>
  <c r="BD149"/>
  <c r="BC149"/>
  <c r="BA149"/>
  <c r="G149"/>
  <c r="BB149" s="1"/>
  <c r="BE148"/>
  <c r="BD148"/>
  <c r="BC148"/>
  <c r="BC150" s="1"/>
  <c r="G28" i="2" s="1"/>
  <c r="BA148" i="3"/>
  <c r="G148"/>
  <c r="BB148" s="1"/>
  <c r="B28" i="2"/>
  <c r="A28"/>
  <c r="BD150" i="3"/>
  <c r="H28" i="2" s="1"/>
  <c r="BA150" i="3"/>
  <c r="E28" i="2" s="1"/>
  <c r="C150" i="3"/>
  <c r="BE145"/>
  <c r="BD145"/>
  <c r="BC145"/>
  <c r="BA145"/>
  <c r="G145"/>
  <c r="BB145" s="1"/>
  <c r="BE144"/>
  <c r="BD144"/>
  <c r="BC144"/>
  <c r="BA144"/>
  <c r="G144"/>
  <c r="BB144" s="1"/>
  <c r="BB146" s="1"/>
  <c r="F27" i="2" s="1"/>
  <c r="B27"/>
  <c r="A27"/>
  <c r="BE146" i="3"/>
  <c r="I27" i="2" s="1"/>
  <c r="BC146" i="3"/>
  <c r="G27" i="2" s="1"/>
  <c r="G146" i="3"/>
  <c r="C146"/>
  <c r="BE141"/>
  <c r="BD141"/>
  <c r="BC141"/>
  <c r="BA141"/>
  <c r="G141"/>
  <c r="BB141" s="1"/>
  <c r="BE140"/>
  <c r="BD140"/>
  <c r="BC140"/>
  <c r="BA140"/>
  <c r="G140"/>
  <c r="BB140" s="1"/>
  <c r="BE139"/>
  <c r="BE142" s="1"/>
  <c r="I26" i="2" s="1"/>
  <c r="BD139" i="3"/>
  <c r="BC139"/>
  <c r="BA139"/>
  <c r="G139"/>
  <c r="G142" s="1"/>
  <c r="B26" i="2"/>
  <c r="A26"/>
  <c r="BC142" i="3"/>
  <c r="G26" i="2" s="1"/>
  <c r="C142" i="3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E137" s="1"/>
  <c r="I25" i="2" s="1"/>
  <c r="BD133" i="3"/>
  <c r="BC133"/>
  <c r="BA133"/>
  <c r="G133"/>
  <c r="G137" s="1"/>
  <c r="B25" i="2"/>
  <c r="A25"/>
  <c r="BC137" i="3"/>
  <c r="G25" i="2" s="1"/>
  <c r="C137" i="3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D131" s="1"/>
  <c r="H24" i="2" s="1"/>
  <c r="BC124" i="3"/>
  <c r="BA124"/>
  <c r="BA131" s="1"/>
  <c r="E24" i="2" s="1"/>
  <c r="G124" i="3"/>
  <c r="B24" i="2"/>
  <c r="A24"/>
  <c r="BE131" i="3"/>
  <c r="I24" i="2" s="1"/>
  <c r="C131" i="3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E122" s="1"/>
  <c r="I23" i="2" s="1"/>
  <c r="BD111" i="3"/>
  <c r="BC111"/>
  <c r="BC122" s="1"/>
  <c r="G23" i="2" s="1"/>
  <c r="BA111" i="3"/>
  <c r="G111"/>
  <c r="G122" s="1"/>
  <c r="B23" i="2"/>
  <c r="A23"/>
  <c r="C122" i="3"/>
  <c r="BE108"/>
  <c r="BD108"/>
  <c r="BC108"/>
  <c r="BA108"/>
  <c r="G108"/>
  <c r="BB108" s="1"/>
  <c r="BE107"/>
  <c r="BD107"/>
  <c r="BC107"/>
  <c r="BA107"/>
  <c r="G107"/>
  <c r="BB107" s="1"/>
  <c r="BE106"/>
  <c r="BD106"/>
  <c r="BD109" s="1"/>
  <c r="H22" i="2" s="1"/>
  <c r="BC106" i="3"/>
  <c r="BA106"/>
  <c r="BA109" s="1"/>
  <c r="E22" i="2" s="1"/>
  <c r="G106" i="3"/>
  <c r="B22" i="2"/>
  <c r="A22"/>
  <c r="BE109" i="3"/>
  <c r="I22" i="2" s="1"/>
  <c r="C109" i="3"/>
  <c r="BE103"/>
  <c r="BE104" s="1"/>
  <c r="I21" i="2" s="1"/>
  <c r="BD103" i="3"/>
  <c r="BD104" s="1"/>
  <c r="H21" i="2" s="1"/>
  <c r="BC103" i="3"/>
  <c r="BC104" s="1"/>
  <c r="G21" i="2" s="1"/>
  <c r="BA103" i="3"/>
  <c r="G103"/>
  <c r="G104" s="1"/>
  <c r="B21" i="2"/>
  <c r="A21"/>
  <c r="BA104" i="3"/>
  <c r="E21" i="2" s="1"/>
  <c r="C104" i="3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E98" s="1"/>
  <c r="I19" i="2" s="1"/>
  <c r="BD90" i="3"/>
  <c r="BC90"/>
  <c r="BC98" s="1"/>
  <c r="G19" i="2" s="1"/>
  <c r="BA90" i="3"/>
  <c r="G90"/>
  <c r="G98" s="1"/>
  <c r="B19" i="2"/>
  <c r="A19"/>
  <c r="C98" i="3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BA88" s="1"/>
  <c r="E18" i="2" s="1"/>
  <c r="G83" i="3"/>
  <c r="BB83" s="1"/>
  <c r="BE82"/>
  <c r="BE88" s="1"/>
  <c r="I18" i="2" s="1"/>
  <c r="BD82" i="3"/>
  <c r="BC82"/>
  <c r="BC88" s="1"/>
  <c r="G18" i="2" s="1"/>
  <c r="BA82" i="3"/>
  <c r="G82"/>
  <c r="G88" s="1"/>
  <c r="B18" i="2"/>
  <c r="A18"/>
  <c r="C88" i="3"/>
  <c r="BE79"/>
  <c r="BD79"/>
  <c r="BC79"/>
  <c r="BA79"/>
  <c r="BA80" s="1"/>
  <c r="E17" i="2" s="1"/>
  <c r="G79" i="3"/>
  <c r="BB79" s="1"/>
  <c r="BE78"/>
  <c r="BE80" s="1"/>
  <c r="I17" i="2" s="1"/>
  <c r="BD78" i="3"/>
  <c r="BC78"/>
  <c r="BC80" s="1"/>
  <c r="G17" i="2" s="1"/>
  <c r="BA78" i="3"/>
  <c r="G78"/>
  <c r="G80" s="1"/>
  <c r="B17" i="2"/>
  <c r="A17"/>
  <c r="C80" i="3"/>
  <c r="BE75"/>
  <c r="BD75"/>
  <c r="BD76" s="1"/>
  <c r="H16" i="2" s="1"/>
  <c r="BC75" i="3"/>
  <c r="BB75"/>
  <c r="BB76" s="1"/>
  <c r="F16" i="2" s="1"/>
  <c r="G75" i="3"/>
  <c r="BA75" s="1"/>
  <c r="B16" i="2"/>
  <c r="A16"/>
  <c r="BE76" i="3"/>
  <c r="I16" i="2" s="1"/>
  <c r="BC76" i="3"/>
  <c r="G16" i="2" s="1"/>
  <c r="BA76" i="3"/>
  <c r="E16" i="2" s="1"/>
  <c r="C76" i="3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E73" s="1"/>
  <c r="I15" i="2" s="1"/>
  <c r="BD50" i="3"/>
  <c r="BC50"/>
  <c r="BC73" s="1"/>
  <c r="G15" i="2" s="1"/>
  <c r="BB50" i="3"/>
  <c r="G50"/>
  <c r="BA50" s="1"/>
  <c r="BE49"/>
  <c r="BD49"/>
  <c r="BC49"/>
  <c r="BB49"/>
  <c r="BB73" s="1"/>
  <c r="F15" i="2" s="1"/>
  <c r="G49" i="3"/>
  <c r="BA49" s="1"/>
  <c r="B15" i="2"/>
  <c r="A15"/>
  <c r="BD73" i="3"/>
  <c r="H15" i="2" s="1"/>
  <c r="C73" i="3"/>
  <c r="BE46"/>
  <c r="BD46"/>
  <c r="BD47" s="1"/>
  <c r="H14" i="2" s="1"/>
  <c r="BC46" i="3"/>
  <c r="BB46"/>
  <c r="G46"/>
  <c r="BA46" s="1"/>
  <c r="BE45"/>
  <c r="BE47" s="1"/>
  <c r="I14" i="2" s="1"/>
  <c r="BD45" i="3"/>
  <c r="BC45"/>
  <c r="BC47" s="1"/>
  <c r="G14" i="2" s="1"/>
  <c r="BB45" i="3"/>
  <c r="G45"/>
  <c r="BA45" s="1"/>
  <c r="B14" i="2"/>
  <c r="A14"/>
  <c r="BB47" i="3"/>
  <c r="F14" i="2" s="1"/>
  <c r="C47" i="3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BB43" s="1"/>
  <c r="F13" i="2" s="1"/>
  <c r="G37" i="3"/>
  <c r="BA37" s="1"/>
  <c r="B13" i="2"/>
  <c r="A13"/>
  <c r="BD43" i="3"/>
  <c r="H13" i="2" s="1"/>
  <c r="C43" i="3"/>
  <c r="BE34"/>
  <c r="BD34"/>
  <c r="BC34"/>
  <c r="BB34"/>
  <c r="G34"/>
  <c r="BA34" s="1"/>
  <c r="BE33"/>
  <c r="BD33"/>
  <c r="BC33"/>
  <c r="BC35" s="1"/>
  <c r="G12" i="2" s="1"/>
  <c r="BB33" i="3"/>
  <c r="G33"/>
  <c r="BA33" s="1"/>
  <c r="BE32"/>
  <c r="BD32"/>
  <c r="BD35" s="1"/>
  <c r="H12" i="2" s="1"/>
  <c r="BC32" i="3"/>
  <c r="BB32"/>
  <c r="BB35" s="1"/>
  <c r="F12" i="2" s="1"/>
  <c r="G32" i="3"/>
  <c r="BA32" s="1"/>
  <c r="B12" i="2"/>
  <c r="A12"/>
  <c r="BE35" i="3"/>
  <c r="I12" i="2" s="1"/>
  <c r="G35" i="3"/>
  <c r="C35"/>
  <c r="BE29"/>
  <c r="BD29"/>
  <c r="BC29"/>
  <c r="BB29"/>
  <c r="G29"/>
  <c r="BA29" s="1"/>
  <c r="BE28"/>
  <c r="BD28"/>
  <c r="BD30" s="1"/>
  <c r="H11" i="2" s="1"/>
  <c r="BC28" i="3"/>
  <c r="BB28"/>
  <c r="G28"/>
  <c r="BA28" s="1"/>
  <c r="BE27"/>
  <c r="BE30" s="1"/>
  <c r="I11" i="2" s="1"/>
  <c r="BD27" i="3"/>
  <c r="BC27"/>
  <c r="BC30" s="1"/>
  <c r="G11" i="2" s="1"/>
  <c r="BB27" i="3"/>
  <c r="G27"/>
  <c r="BA27" s="1"/>
  <c r="B11" i="2"/>
  <c r="A11"/>
  <c r="BB30" i="3"/>
  <c r="F11" i="2" s="1"/>
  <c r="C30" i="3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E25" s="1"/>
  <c r="I10" i="2" s="1"/>
  <c r="BD20" i="3"/>
  <c r="BC20"/>
  <c r="BB20"/>
  <c r="G20"/>
  <c r="BA20" s="1"/>
  <c r="B10" i="2"/>
  <c r="A10"/>
  <c r="BC25" i="3"/>
  <c r="G10" i="2" s="1"/>
  <c r="C25" i="3"/>
  <c r="BE17"/>
  <c r="BD17"/>
  <c r="BC17"/>
  <c r="BB17"/>
  <c r="G17"/>
  <c r="BA17" s="1"/>
  <c r="BE16"/>
  <c r="BE18" s="1"/>
  <c r="I9" i="2" s="1"/>
  <c r="BD16" i="3"/>
  <c r="BC16"/>
  <c r="BB16"/>
  <c r="G16"/>
  <c r="BA16" s="1"/>
  <c r="B9" i="2"/>
  <c r="A9"/>
  <c r="C18" i="3"/>
  <c r="BE13"/>
  <c r="BD13"/>
  <c r="BD14" s="1"/>
  <c r="H8" i="2" s="1"/>
  <c r="BC13" i="3"/>
  <c r="BB13"/>
  <c r="BB14" s="1"/>
  <c r="F8" i="2" s="1"/>
  <c r="G13" i="3"/>
  <c r="BA13" s="1"/>
  <c r="BA14" s="1"/>
  <c r="E8" i="2" s="1"/>
  <c r="B8"/>
  <c r="A8"/>
  <c r="BE14" i="3"/>
  <c r="I8" i="2" s="1"/>
  <c r="BC14" i="3"/>
  <c r="G8" i="2" s="1"/>
  <c r="C14" i="3"/>
  <c r="BE10"/>
  <c r="BD10"/>
  <c r="BC10"/>
  <c r="BB10"/>
  <c r="G10"/>
  <c r="BA10" s="1"/>
  <c r="BE9"/>
  <c r="BD9"/>
  <c r="BC9"/>
  <c r="BC11" s="1"/>
  <c r="G7" i="2" s="1"/>
  <c r="BB9" i="3"/>
  <c r="G9"/>
  <c r="BA9" s="1"/>
  <c r="BE8"/>
  <c r="BD8"/>
  <c r="BD11" s="1"/>
  <c r="H7" i="2" s="1"/>
  <c r="BC8" i="3"/>
  <c r="BB8"/>
  <c r="BB11" s="1"/>
  <c r="F7" i="2" s="1"/>
  <c r="G8" i="3"/>
  <c r="BA8" s="1"/>
  <c r="B7" i="2"/>
  <c r="A7"/>
  <c r="BE11" i="3"/>
  <c r="I7" i="2" s="1"/>
  <c r="G11" i="3"/>
  <c r="C11"/>
  <c r="C4"/>
  <c r="F3"/>
  <c r="C3"/>
  <c r="C2" i="2"/>
  <c r="C1"/>
  <c r="F31" i="1"/>
  <c r="G8"/>
  <c r="BC109" i="3" l="1"/>
  <c r="G22" i="2" s="1"/>
  <c r="BA122" i="3"/>
  <c r="E23" i="2" s="1"/>
  <c r="BA146" i="3"/>
  <c r="E27" i="2" s="1"/>
  <c r="BD146" i="3"/>
  <c r="H27" i="2" s="1"/>
  <c r="BC131" i="3"/>
  <c r="G24" i="2" s="1"/>
  <c r="BA137" i="3"/>
  <c r="E25" i="2" s="1"/>
  <c r="BA142" i="3"/>
  <c r="E26" i="2" s="1"/>
  <c r="BE150" i="3"/>
  <c r="I28" i="2" s="1"/>
  <c r="BB18" i="3"/>
  <c r="F9" i="2" s="1"/>
  <c r="BD18" i="3"/>
  <c r="H9" i="2" s="1"/>
  <c r="BC18" i="3"/>
  <c r="G9" i="2" s="1"/>
  <c r="G31" s="1"/>
  <c r="C14" i="1" s="1"/>
  <c r="G25" i="3"/>
  <c r="BB25"/>
  <c r="F10" i="2" s="1"/>
  <c r="BD25" i="3"/>
  <c r="H10" i="2" s="1"/>
  <c r="BC43" i="3"/>
  <c r="G13" i="2" s="1"/>
  <c r="BE43" i="3"/>
  <c r="I13" i="2" s="1"/>
  <c r="BA98" i="3"/>
  <c r="E19" i="2" s="1"/>
  <c r="I31"/>
  <c r="C20" i="1" s="1"/>
  <c r="BA11" i="3"/>
  <c r="E7" i="2" s="1"/>
  <c r="BA18" i="3"/>
  <c r="E9" i="2" s="1"/>
  <c r="BA25" i="3"/>
  <c r="E10" i="2" s="1"/>
  <c r="G30" i="3"/>
  <c r="BA35"/>
  <c r="E12" i="2" s="1"/>
  <c r="G43" i="3"/>
  <c r="G47"/>
  <c r="G73"/>
  <c r="BD80"/>
  <c r="H17" i="2" s="1"/>
  <c r="BD88" i="3"/>
  <c r="H18" i="2" s="1"/>
  <c r="BD98" i="3"/>
  <c r="H19" i="2" s="1"/>
  <c r="G109" i="3"/>
  <c r="BD122"/>
  <c r="H23" i="2" s="1"/>
  <c r="G131" i="3"/>
  <c r="BD137"/>
  <c r="H25" i="2" s="1"/>
  <c r="BD142" i="3"/>
  <c r="H26" i="2" s="1"/>
  <c r="G150" i="3"/>
  <c r="BA30"/>
  <c r="E11" i="2" s="1"/>
  <c r="BA43" i="3"/>
  <c r="E13" i="2" s="1"/>
  <c r="BA47" i="3"/>
  <c r="E14" i="2" s="1"/>
  <c r="BA73" i="3"/>
  <c r="E15" i="2" s="1"/>
  <c r="BB150" i="3"/>
  <c r="F28" i="2" s="1"/>
  <c r="G14" i="3"/>
  <c r="G18"/>
  <c r="BB78"/>
  <c r="BB80" s="1"/>
  <c r="F17" i="2" s="1"/>
  <c r="BB82" i="3"/>
  <c r="BB88" s="1"/>
  <c r="F18" i="2" s="1"/>
  <c r="BB90" i="3"/>
  <c r="BB98" s="1"/>
  <c r="F19" i="2" s="1"/>
  <c r="BB103" i="3"/>
  <c r="BB104" s="1"/>
  <c r="F21" i="2" s="1"/>
  <c r="BB106" i="3"/>
  <c r="BB109" s="1"/>
  <c r="F22" i="2" s="1"/>
  <c r="BB111" i="3"/>
  <c r="BB122" s="1"/>
  <c r="F23" i="2" s="1"/>
  <c r="BB124" i="3"/>
  <c r="BB131" s="1"/>
  <c r="F24" i="2" s="1"/>
  <c r="BB133" i="3"/>
  <c r="BB137" s="1"/>
  <c r="F25" i="2" s="1"/>
  <c r="BB139" i="3"/>
  <c r="BB142" s="1"/>
  <c r="F26" i="2" s="1"/>
  <c r="G76" i="3"/>
  <c r="H31" i="2" l="1"/>
  <c r="C15" i="1" s="1"/>
  <c r="E31" i="2"/>
  <c r="F31"/>
  <c r="C17" i="1" s="1"/>
  <c r="C16"/>
  <c r="C18" l="1"/>
  <c r="C21" s="1"/>
  <c r="G22"/>
  <c r="C22" l="1"/>
  <c r="F32" s="1"/>
  <c r="F33" s="1"/>
  <c r="F34" s="1"/>
</calcChain>
</file>

<file path=xl/sharedStrings.xml><?xml version="1.0" encoding="utf-8"?>
<sst xmlns="http://schemas.openxmlformats.org/spreadsheetml/2006/main" count="908" uniqueCount="553">
  <si>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</si>
  <si>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</si>
  <si>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</si>
  <si>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</si>
  <si>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</si>
  <si>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</si>
  <si>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</si>
  <si>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</si>
  <si>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</si>
  <si>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</si>
  <si>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</si>
  <si>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</si>
  <si>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</si>
  <si>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</si>
  <si>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</si>
  <si>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</si>
  <si>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</si>
  <si>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</si>
  <si>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</si>
  <si>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</si>
  <si>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</si>
  <si>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</si>
  <si>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</si>
  <si>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</si>
  <si>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</si>
  <si>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</si>
  <si>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</si>
  <si>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</si>
  <si>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</si>
  <si>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</si>
  <si>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</si>
  <si>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</si>
  <si>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</si>
  <si>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</si>
  <si>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</si>
  <si>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</si>
  <si>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</si>
  <si>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</si>
  <si>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</si>
  <si>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</si>
  <si>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</si>
  <si>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</si>
  <si>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</si>
  <si>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</si>
  <si>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</si>
  <si>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</si>
  <si>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</si>
  <si>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</si>
  <si>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</si>
  <si>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</si>
  <si>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</si>
  <si>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</si>
  <si>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</si>
  <si>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</si>
  <si>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</si>
  <si>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</si>
  <si>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</si>
  <si>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</si>
  <si>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</si>
  <si>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</si>
  <si>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</si>
  <si>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</si>
  <si>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</si>
  <si>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</si>
  <si>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</si>
  <si>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</si>
  <si>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</si>
  <si>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</si>
  <si>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</si>
  <si>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</si>
  <si>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</si>
  <si>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</si>
  <si>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</si>
  <si>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</si>
  <si>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</si>
  <si>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132 991</t>
  </si>
  <si>
    <t>Zřízení vsakovacích jam vel 1,0x1,0x0,8m  vč. geotextilie a štěrku</t>
  </si>
  <si>
    <t>kpl</t>
  </si>
  <si>
    <t>3</t>
  </si>
  <si>
    <t>Svislé a kompletní konstrukce</t>
  </si>
  <si>
    <t>342 25-5026.RT1</t>
  </si>
  <si>
    <t>m2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</si>
  <si>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</si>
  <si>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</si>
  <si>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</si>
  <si>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</si>
  <si>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</si>
  <si>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</si>
  <si>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</si>
  <si>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</si>
  <si>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42-1553.RT1</t>
  </si>
  <si>
    <t>622 42-1300.RU1</t>
  </si>
  <si>
    <t>622 42-1309.RU1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</si>
  <si>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</si>
  <si>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</si>
  <si>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</si>
  <si>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</si>
  <si>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</si>
  <si>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</si>
  <si>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</si>
  <si>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</si>
  <si>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</si>
  <si>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</si>
  <si>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935 11-1119.R00</t>
  </si>
  <si>
    <t xml:space="preserve">Osazení přík. žlabu do štěrkopísku z tvárnic 50 cm </t>
  </si>
  <si>
    <t>m</t>
  </si>
  <si>
    <t>64</t>
  </si>
  <si>
    <t>Výplně otvorů</t>
  </si>
  <si>
    <t>641 95-2211.R00</t>
  </si>
  <si>
    <t xml:space="preserve">Osazení rámů okenních plast, plocha do 2,5 m2 </t>
  </si>
  <si>
    <t>kus</t>
  </si>
  <si>
    <t>642 95-2121.R00</t>
  </si>
  <si>
    <t xml:space="preserve">Dodatečné osaz plast.zárubní ,pl.do 2,5 m2 </t>
  </si>
  <si>
    <t>641 96-0000.R00</t>
  </si>
  <si>
    <t xml:space="preserve">Těsnění spár otvorových prvků PU pěnou 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</si>
  <si>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</si>
  <si>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</si>
  <si>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</si>
  <si>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</si>
  <si>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</si>
  <si>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</si>
  <si>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</si>
  <si>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</si>
  <si>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</si>
  <si>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</si>
  <si>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</si>
  <si>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</si>
  <si>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</si>
  <si>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</si>
  <si>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</si>
  <si>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</si>
  <si>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</si>
  <si>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</si>
  <si>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90-9001</t>
  </si>
  <si>
    <t xml:space="preserve">Zpětná montáž prvků na fasádě vč. repase a nátěru 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</si>
  <si>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</si>
  <si>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</si>
  <si>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</si>
  <si>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</si>
  <si>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</si>
  <si>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</si>
  <si>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776 40-1800.RT1</t>
  </si>
  <si>
    <t>Demontáž soklíků nebo lišt, pryžových nebo z PVC odstranění a uložení na hromady</t>
  </si>
  <si>
    <t>776 51-1820.R00</t>
  </si>
  <si>
    <t xml:space="preserve">Odstranění PVC podlah lepených s podložkou </t>
  </si>
  <si>
    <t>968 06-1112.R00</t>
  </si>
  <si>
    <t xml:space="preserve">Vyvěšení dřevěných okenních křídel pl. do 1,5 m2 </t>
  </si>
  <si>
    <t>968 06-1125.R00</t>
  </si>
  <si>
    <t xml:space="preserve">Vyvěšení dřevěných dveřních křídel pl. do 2 m2 </t>
  </si>
  <si>
    <t>968 06-2354.R00</t>
  </si>
  <si>
    <t xml:space="preserve">Vybourání dřevěných rámů oken dvojitých pl. 1 m2 </t>
  </si>
  <si>
    <t>968 06-2355.R00</t>
  </si>
  <si>
    <t xml:space="preserve">Vybourání dřevěných rámů oken dvojitých pl. 2 m2 </t>
  </si>
  <si>
    <t>968 06-2455.R00</t>
  </si>
  <si>
    <t xml:space="preserve">Vybourání dřevěných dveřních zárubní pl. do 2 m2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</si>
  <si>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</si>
  <si>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</si>
  <si>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</si>
  <si>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</si>
  <si>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42-1830.R00</t>
  </si>
  <si>
    <t xml:space="preserve">Demontáž oplechování říms,rš od 100 do 200 mm </t>
  </si>
  <si>
    <t>764 35-2810.R00</t>
  </si>
  <si>
    <t xml:space="preserve">Demontáž žlabů půlkruh. rovných, rš 330 mm, do 30° </t>
  </si>
  <si>
    <t>764 45-4802.R00</t>
  </si>
  <si>
    <t xml:space="preserve">Demontáž odpadních trub kruhových,D 120 mm </t>
  </si>
  <si>
    <t>764 45-6855.R00</t>
  </si>
  <si>
    <t xml:space="preserve">Demontáž kolen výtokových.kruhových,D 120 mm </t>
  </si>
  <si>
    <t>764 35-9810.R00</t>
  </si>
  <si>
    <t xml:space="preserve">Demontáž kotlíku kónického, sklon do 30° </t>
  </si>
  <si>
    <t>764 43-0840.R00</t>
  </si>
  <si>
    <t xml:space="preserve">Demontáž oplechování zdí,rš od 330 do 500 mm </t>
  </si>
  <si>
    <t>764 34-2841.R00</t>
  </si>
  <si>
    <t xml:space="preserve">Demontáž lemování trub D 250 mm, hl. kryt. do 30° </t>
  </si>
  <si>
    <t>968 90-9001</t>
  </si>
  <si>
    <t xml:space="preserve">Demontáž prvků kotvených na fasádě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</si>
  <si>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</si>
  <si>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</si>
  <si>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</si>
  <si>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</si>
  <si>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</si>
  <si>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</si>
  <si>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</si>
  <si>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</si>
  <si>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</si>
  <si>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</si>
  <si>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</si>
  <si>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</si>
  <si>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</si>
  <si>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</si>
  <si>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</si>
  <si>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</si>
  <si>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</si>
  <si>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</si>
  <si>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</si>
  <si>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</si>
  <si>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</si>
  <si>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</si>
  <si>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</si>
  <si>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</si>
  <si>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</si>
  <si>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živ.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</si>
  <si>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</si>
  <si>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</si>
  <si>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</si>
  <si>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</si>
  <si>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</si>
  <si>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</si>
  <si>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</si>
  <si>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</si>
  <si>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71-2201.R00</t>
  </si>
  <si>
    <t xml:space="preserve">Přesun hmot pro povlakové krytiny,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</si>
  <si>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</si>
  <si>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</si>
  <si>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</si>
  <si>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</si>
  <si>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</si>
  <si>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</si>
  <si>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</si>
  <si>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</si>
  <si>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</si>
  <si>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</si>
  <si>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</si>
  <si>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</si>
  <si>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</si>
  <si>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</si>
  <si>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>998 71-3201.R00</t>
  </si>
  <si>
    <t xml:space="preserve">Přesun hmot pro izolace tepelné, výšky do 6 m </t>
  </si>
  <si>
    <t>732</t>
  </si>
  <si>
    <t>Předávací stanice</t>
  </si>
  <si>
    <t>732 101</t>
  </si>
  <si>
    <t xml:space="preserve">Náklady dle přílohy 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</si>
  <si>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</si>
  <si>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</si>
  <si>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</si>
  <si>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</si>
  <si>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</si>
  <si>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</si>
  <si>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</si>
  <si>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</si>
  <si>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</si>
  <si>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</si>
  <si>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</si>
  <si>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</si>
  <si>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90-1030.R00</t>
  </si>
  <si>
    <t>Kotlík žlabový kónický OK vel.žlabu 125 mm poplast plech, poz 5/K</t>
  </si>
  <si>
    <t>764 90-1040.R00</t>
  </si>
  <si>
    <t>Žlab podokap půlkruhový rš.250 poplast plech, poz 3/K</t>
  </si>
  <si>
    <t>764 90-1052.R00</t>
  </si>
  <si>
    <t>Odpadní trouby kruhové D 120 mm poplast plech poz 4/K</t>
  </si>
  <si>
    <t>764 90-1101.R00</t>
  </si>
  <si>
    <t>Oplechování střechy nad římsou vč. krycího plechu poz 2/K</t>
  </si>
  <si>
    <t>764 90-0230.R00</t>
  </si>
  <si>
    <t>Oplechování zdí z poplast plechu, rš 400 mm poz 6/K</t>
  </si>
  <si>
    <t>764 90-0250.R00</t>
  </si>
  <si>
    <t xml:space="preserve">Oplechování zdí z poplast plechu, rš do 600 mm </t>
  </si>
  <si>
    <t>764 90-2230.R00</t>
  </si>
  <si>
    <t>Oplechování prostupů  do 150 mm poplast plech poz 8/K</t>
  </si>
  <si>
    <t>764 90-2240.R00</t>
  </si>
  <si>
    <t>Oplechování prostupů do 200 mm poplast plech poz 9/K</t>
  </si>
  <si>
    <t>764 90-9001</t>
  </si>
  <si>
    <t>Oplechování drobných doplňkových konstrukcí poz 11/K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</si>
  <si>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</si>
  <si>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</si>
  <si>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</si>
  <si>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</si>
  <si>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</si>
  <si>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1300/1500mm vč.izol dvojskla, kování a mikroventilace, poz OZ1</t>
  </si>
  <si>
    <t>766 102</t>
  </si>
  <si>
    <t>Okno plast vel 600/600 mm,vč. izol.dvojskla kování a mikroventilace, poz OZ2</t>
  </si>
  <si>
    <t>766 61-5001</t>
  </si>
  <si>
    <t>Dveře vstupní plast vel.900/1970 vč izol.dvojskla a kování, poz D01</t>
  </si>
  <si>
    <t>766 61-5002</t>
  </si>
  <si>
    <t>Dveře vstupní plastové vel 850/1970 vč.izol.dvojsk a. kování, poz D02</t>
  </si>
  <si>
    <t>766 110</t>
  </si>
  <si>
    <t xml:space="preserve">Žaluzie AL horizontální </t>
  </si>
  <si>
    <t>766 301</t>
  </si>
  <si>
    <t xml:space="preserve">Mléčná folie na sklo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</si>
  <si>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</si>
  <si>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</si>
  <si>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</si>
  <si>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</si>
  <si>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</si>
  <si>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 xml:space="preserve">Repase mříží okna vel 1300/1500mm </t>
  </si>
  <si>
    <t>767 102</t>
  </si>
  <si>
    <t>Repase mříží okna vel 600/600 poz 02/Z</t>
  </si>
  <si>
    <t>767 111</t>
  </si>
  <si>
    <t>Ochranné úhelníky nerez L 80/80/2 dl.2,0m poz 04/Z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</si>
  <si>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</si>
  <si>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</si>
  <si>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</si>
  <si>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</si>
  <si>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</si>
  <si>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</si>
  <si>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</si>
  <si>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</si>
  <si>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</si>
  <si>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</si>
  <si>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</si>
  <si>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</si>
  <si>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</si>
  <si>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 prům.podlahy vč. 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</si>
  <si>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</si>
  <si>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</si>
  <si>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</si>
  <si>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</si>
  <si>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</si>
  <si>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</si>
  <si>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</si>
  <si>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</si>
  <si>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</si>
  <si>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</si>
  <si>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</si>
  <si>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</si>
  <si>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</si>
  <si>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</si>
  <si>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006 Účtárna</t>
  </si>
  <si>
    <t>Sníž.energet.náročnosti pro vytápění věznice Příbram</t>
  </si>
  <si>
    <t>Boukalová</t>
  </si>
  <si>
    <t>říjen 2011</t>
  </si>
  <si>
    <t>732 Předávací stanice</t>
  </si>
  <si>
    <t>Stavební přípomoce</t>
  </si>
  <si>
    <t>Pomocné ocelové konstrukce</t>
  </si>
  <si>
    <t xml:space="preserve">Tlakové zkoušky potrubí 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</si>
  <si>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</si>
  <si>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</si>
  <si>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</si>
  <si>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0-6 bar </t>
  </si>
  <si>
    <t>Odvzdušňovací kulový kohout G 3/8“</t>
  </si>
  <si>
    <t>Vypouštěcí a odvzdušňovací kulový kohout G 1/2“</t>
  </si>
  <si>
    <t>Závěsy na potrubí, konzole, objímky</t>
  </si>
  <si>
    <t>Odvzdušňovací nádoby DN 50</t>
  </si>
  <si>
    <t>Orientační štítky na potrubí</t>
  </si>
  <si>
    <t>Potrubí z ocelových trubek závitových v kotelnách a strojovnách</t>
  </si>
  <si>
    <t xml:space="preserve">   Zásobníkový ohřívač TV závěsný,  kombinovaný, objem 200 l, včetně tepelné izolace, jm.v. 24 kW</t>
  </si>
  <si>
    <t>Čerpadlo s plynulou regulací otáček v závislosti na tlakové diferenci DN 25/6, G = 1,41 m3/h, el. 230 V</t>
  </si>
  <si>
    <t>Čerpadlo třístupňové DN25/6, G = 0,69 m3/h, el. 230 V</t>
  </si>
  <si>
    <t xml:space="preserve">   ve spojích svařovaných do DN 25</t>
  </si>
  <si>
    <t>Uzavírací ventil s lineární škrticí charakteristikou  - armatury na vstupu do PS, DN25</t>
  </si>
  <si>
    <t>Regulátor diferenčního tlaku plynule nastavitelný, montáž do zpětného potrubí,</t>
  </si>
  <si>
    <t>včetně kapiláry do přívodního potrubí a návarku 1/4“,</t>
  </si>
  <si>
    <t>se schopností regulovat až po úplné uzavření, PN 25, DN 20</t>
  </si>
  <si>
    <t>Kulový kohout G 3/4“</t>
  </si>
  <si>
    <t>G 1“</t>
  </si>
  <si>
    <t>Filtr závitový s výměnnou vložkou G 1“</t>
  </si>
  <si>
    <t>Zpětný ventil G 3/4"</t>
  </si>
  <si>
    <t>Vyvažovací regulační ventil s přednastavením a vypouštěním G 3/4"</t>
  </si>
  <si>
    <t>Nátěry potrubí syntetické základní do DN 25</t>
  </si>
  <si>
    <t>Nátěry potrubí syntetické základní s 1x email. do DN 50</t>
  </si>
  <si>
    <t>Tepelná izolace potrubí a kolen z polyetylenu tl. 25 mm do DN 25</t>
  </si>
  <si>
    <t>celkem za</t>
  </si>
  <si>
    <t>732 102</t>
  </si>
  <si>
    <t>732 103</t>
  </si>
  <si>
    <t>733 101</t>
  </si>
  <si>
    <t>733 102</t>
  </si>
  <si>
    <t>733 103</t>
  </si>
  <si>
    <t>733 104</t>
  </si>
  <si>
    <t>734 101</t>
  </si>
  <si>
    <t>734 102</t>
  </si>
  <si>
    <t>734 103</t>
  </si>
  <si>
    <t>734 104</t>
  </si>
  <si>
    <t>734 105</t>
  </si>
  <si>
    <t>734 106</t>
  </si>
  <si>
    <t>734 107</t>
  </si>
  <si>
    <t>734 108</t>
  </si>
  <si>
    <t>734 109</t>
  </si>
  <si>
    <t>734 110</t>
  </si>
  <si>
    <t>734 111</t>
  </si>
  <si>
    <t>734 112</t>
  </si>
  <si>
    <t>734 113</t>
  </si>
  <si>
    <t>734 114</t>
  </si>
  <si>
    <t>nátěrů, pevné body</t>
  </si>
  <si>
    <t>Doplňkové konstrukce z ocelového válc. materiálu včetně</t>
  </si>
  <si>
    <t>M 36 Měření a regulace</t>
  </si>
  <si>
    <t>Vypracování výrobní dokumentace M + R</t>
  </si>
  <si>
    <t>360 48</t>
  </si>
  <si>
    <t>Revize včetně revizní zprávy</t>
  </si>
  <si>
    <t>360 47</t>
  </si>
  <si>
    <t>Seřízení ma uvedení do provozu</t>
  </si>
  <si>
    <t>360 46</t>
  </si>
  <si>
    <t>Vypracování SW podstanice</t>
  </si>
  <si>
    <t>360 45</t>
  </si>
  <si>
    <t>360 44</t>
  </si>
  <si>
    <t>Převodník metalika-optika</t>
  </si>
  <si>
    <t>Ovládací panel pro montáž na čelní desku rozváděče</t>
  </si>
  <si>
    <t>Podstanice řídícího systému pro  AI=12,DI=10, AO=5, DO=10</t>
  </si>
  <si>
    <t>360 43</t>
  </si>
  <si>
    <t>360 42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</si>
  <si>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</si>
  <si>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360 41</t>
  </si>
  <si>
    <t xml:space="preserve">  </t>
  </si>
  <si>
    <t>360 40</t>
  </si>
  <si>
    <t>360 39</t>
  </si>
  <si>
    <t>Vodič CYA 6 mm2, žlutozelený</t>
  </si>
  <si>
    <t>Ukončení kabelů smršťovací záklopkou</t>
  </si>
  <si>
    <t>360 38</t>
  </si>
  <si>
    <t>Krabice se svorkama  na povrch (Acidur)</t>
  </si>
  <si>
    <t>360 37</t>
  </si>
  <si>
    <t>Materiál úhelník 35x35x3</t>
  </si>
  <si>
    <t>360 36</t>
  </si>
  <si>
    <t>360 35</t>
  </si>
  <si>
    <t>Kotevní destička</t>
  </si>
  <si>
    <t>360 34</t>
  </si>
  <si>
    <t>360 33</t>
  </si>
  <si>
    <t>Žlab MARS 125x50 včetně kolen, podpěr a vík</t>
  </si>
  <si>
    <t>360 32</t>
  </si>
  <si>
    <t>360 31</t>
  </si>
  <si>
    <t>Žlab MARS 62x50 včetně kolen, podpěr a vík</t>
  </si>
  <si>
    <t>360 30</t>
  </si>
  <si>
    <t>360 29</t>
  </si>
  <si>
    <t>Kabel LAM TWIN 4x2x0,5 pevně uložený</t>
  </si>
  <si>
    <t>360 28</t>
  </si>
  <si>
    <t>360 27</t>
  </si>
  <si>
    <t>Kabel CYKY 5J x 1, 5 pevně uložený</t>
  </si>
  <si>
    <t>360 26</t>
  </si>
  <si>
    <t>360 25</t>
  </si>
  <si>
    <t>Kabel CYKY 3J x 1, 5 pevně uložený</t>
  </si>
  <si>
    <t>360 24</t>
  </si>
  <si>
    <t>360 23</t>
  </si>
  <si>
    <t>Kabel JYSTY 2P x 0,8 pevně uložený</t>
  </si>
  <si>
    <t>360 22</t>
  </si>
  <si>
    <t>KABELY A KONSTRUKCE VČETNĚ NÁTĚRŮ</t>
  </si>
  <si>
    <t xml:space="preserve">Jednopólový vypínač pro nástěnnou montáž, IP44 </t>
  </si>
  <si>
    <t>360 21</t>
  </si>
  <si>
    <t>Zářivkové svítidlo, 2x36W, přisazené, IP54</t>
  </si>
  <si>
    <t>360 20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</si>
  <si>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</si>
  <si>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</si>
  <si>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</si>
  <si>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</si>
  <si>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</si>
  <si>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</si>
  <si>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</si>
  <si>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</si>
  <si>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</si>
  <si>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</si>
  <si>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</si>
  <si>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</si>
  <si>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</si>
  <si>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</si>
  <si>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</si>
  <si>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</si>
  <si>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</si>
  <si>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</si>
  <si>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</si>
  <si>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</si>
  <si>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</si>
  <si>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</si>
  <si>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</si>
  <si>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</si>
  <si>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</si>
  <si>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</si>
  <si>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</si>
  <si>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</si>
  <si>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</si>
  <si>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</si>
  <si>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</si>
  <si>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</si>
  <si>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30/1-2x,31/1, 32/3,33/1,</t>
  </si>
  <si>
    <t>Prostorový snímač teploty ,2/2,4/4,</t>
  </si>
  <si>
    <t>Snímač tlaku , 0-10V, 0-6B,30/2,</t>
  </si>
  <si>
    <t>Stonkový termostat, 30 až 90 st.C, 33/2</t>
  </si>
  <si>
    <t>Snímač zaplavení včetně elektrod, 33/3</t>
  </si>
  <si>
    <r>
      <t xml:space="preserve">Přímý regulační ventil </t>
    </r>
    <r>
      <rPr>
        <sz val="10"/>
        <rFont val="Arial Narrow"/>
        <family val="2"/>
      </rPr>
      <t xml:space="preserve"> kv=2,5m3/hod, PN25,</t>
    </r>
    <r>
      <rPr>
        <sz val="10"/>
        <rFont val="Arial Narrow"/>
        <family val="2"/>
        <charset val="238"/>
      </rPr>
      <t xml:space="preserve"> pohon 24V, 0-10V, 32/2,</t>
    </r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</si>
  <si>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kv=4,0m3/hod, PN16,pohon </t>
    </r>
    <r>
      <rPr>
        <sz val="10"/>
        <rFont val="Arial Narrow"/>
        <family val="2"/>
        <charset val="238"/>
      </rPr>
      <t xml:space="preserve"> 24V, 0-10V, 31/3,</t>
    </r>
  </si>
  <si>
    <t>Havarijní ventil s elektrohydraulickým uzávěrem, DN 25, PN25, pohon 230V,50 Hz, 33/5</t>
  </si>
  <si>
    <t>ROZVÁDĚČ RA-006</t>
  </si>
  <si>
    <t>SOFTWARE objektu 006</t>
  </si>
  <si>
    <t>Měření a regulace</t>
  </si>
  <si>
    <t>M36</t>
  </si>
  <si>
    <t>Náklady dle přílohy díl 700</t>
  </si>
  <si>
    <t>M36 Měření a regulace</t>
  </si>
  <si>
    <t>M 21</t>
  </si>
  <si>
    <t>MaR</t>
  </si>
  <si>
    <t>720 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</si>
  <si>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</si>
  <si>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</si>
  <si>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</si>
  <si>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</si>
  <si>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</si>
  <si>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</si>
  <si>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</si>
  <si>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</si>
  <si>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</si>
  <si>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</si>
  <si>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Izolace tl 25mm DN 32 </t>
  </si>
  <si>
    <t>722 18-9002</t>
  </si>
  <si>
    <t xml:space="preserve">Pozink.žlábky pro potrubí pod stropem do DN 40 </t>
  </si>
  <si>
    <t>722 17-9001</t>
  </si>
  <si>
    <t xml:space="preserve">Potrubí z PPR, D 40/5,5 mm vč. teep izolace </t>
  </si>
  <si>
    <t>722 17-2314.R00</t>
  </si>
  <si>
    <t xml:space="preserve">Potrubí z PPR 25/3,5 mm vč. tep izolace </t>
  </si>
  <si>
    <t>722 17-2312.R00</t>
  </si>
  <si>
    <t xml:space="preserve">Cirkulační čerpadlo DN 25 </t>
  </si>
  <si>
    <t>724 32-9001</t>
  </si>
  <si>
    <t xml:space="preserve">Zpětná klapka DN 25 </t>
  </si>
  <si>
    <t>722 23-1063</t>
  </si>
  <si>
    <t xml:space="preserve">Kulový kohout DN 32 </t>
  </si>
  <si>
    <t>722 22-2314</t>
  </si>
  <si>
    <t xml:space="preserve">Kulový kohout s vypouš´t DN 25 </t>
  </si>
  <si>
    <t>722 22-2332</t>
  </si>
  <si>
    <t xml:space="preserve">Kulový kohout  DN 25 </t>
  </si>
  <si>
    <t>722 22-2313</t>
  </si>
  <si>
    <t xml:space="preserve">Nádoba expanzní na pitnou vodu 8l </t>
  </si>
  <si>
    <t>724 30-9002</t>
  </si>
  <si>
    <t xml:space="preserve">Ventil pojistný, G 1/2 </t>
  </si>
  <si>
    <t>722 23-1161.R00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</si>
  <si>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</si>
  <si>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</si>
  <si>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</si>
  <si>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</si>
  <si>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 32 </t>
  </si>
  <si>
    <t>722 23-2363</t>
  </si>
  <si>
    <t xml:space="preserve">Filtr vodovodní DN 25 </t>
  </si>
  <si>
    <t>722 23-2362</t>
  </si>
  <si>
    <t xml:space="preserve">Ventil redukční, G 5/4 (DN 32) </t>
  </si>
  <si>
    <t>722 23-1284.R00</t>
  </si>
  <si>
    <t>soubor</t>
  </si>
  <si>
    <t xml:space="preserve">Oprava-potrubí závitové,vsazení odbočky DN 32 </t>
  </si>
  <si>
    <t>722 13-1914.R00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</si>
  <si>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</si>
  <si>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</si>
  <si>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</si>
  <si>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</si>
  <si>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</si>
  <si>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</si>
  <si>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</si>
  <si>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</si>
  <si>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</si>
  <si>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</si>
  <si>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Průraz přes obvodovou zeď vel 100x100 mm </t>
  </si>
  <si>
    <t>953 50-9001</t>
  </si>
  <si>
    <t xml:space="preserve">Potrubí KG svodné (ležaté) v zemi DN 100 x 3,2 mm </t>
  </si>
  <si>
    <t>721 17-6222.R00</t>
  </si>
  <si>
    <t xml:space="preserve">Potrubí HT připojovací DN 50 x 1,8 mm </t>
  </si>
  <si>
    <t>721 17-6103.R00</t>
  </si>
  <si>
    <t>Vnitřní kanalizace</t>
  </si>
  <si>
    <t>721</t>
  </si>
  <si>
    <t xml:space="preserve">napojení na stáv.kanalizaci KG </t>
  </si>
  <si>
    <t>721 17-000</t>
  </si>
  <si>
    <t xml:space="preserve">Odstranění zámkové dlažby a uvedení do pův.stavu </t>
  </si>
  <si>
    <t>113 10-6521.R00</t>
  </si>
  <si>
    <t>Sníž energet náročnosti pro vytápění věznice Příbram</t>
  </si>
  <si>
    <t>720</t>
  </si>
  <si>
    <t>Zdravotní instalace</t>
  </si>
  <si>
    <t>720 101</t>
  </si>
  <si>
    <t>Náklady dle přílohy díl 200</t>
  </si>
  <si>
    <t>Zateplovací systém ETICS tl.40 mm se silikátovou omítkou 2,5 kg/m2</t>
  </si>
  <si>
    <t>Zateplovací systém ETICS tl. 240 mm se silikátovou omítkou 2,5 kg/m2</t>
  </si>
  <si>
    <t>SBS modifik.pás s posypem tl 40mm</t>
  </si>
  <si>
    <t xml:space="preserve">Kompl.izol.dílec z EPS a asfalt.pásu tl. 60 mm </t>
  </si>
  <si>
    <t xml:space="preserve">Kompl.izol.dílec z EPS a asfalt.pásu tl. 150 mm </t>
  </si>
  <si>
    <t>Nadezdívka z desek porobet. tl. 12,5 cm desky P 2 - 500, 599 x 249 x 125 mm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</si>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</sst>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.00_ ;[Red]\-#,##0.00\ "/>
    <numFmt numFmtId="166" formatCode="#,##0_ ;[Red]\-#,##0\ "/>
  </numFmts>
  <fonts count="3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b/>
      <i/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b/>
      <sz val="10"/>
      <name val="Arial Narrow"/>
      <family val="2"/>
    </font>
    <font>
      <i/>
      <sz val="11"/>
      <name val="Arial CE"/>
      <charset val="238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22" fillId="0" borderId="0"/>
    <xf numFmtId="0" fontId="20" fillId="0" borderId="0"/>
  </cellStyleXfs>
  <cellXfs count="25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59" xfId="1" applyFill="1" applyBorder="1" applyAlignment="1">
      <alignment horizontal="center"/>
    </xf>
    <xf numFmtId="49" fontId="3" fillId="0" borderId="59" xfId="1" applyNumberFormat="1" applyFont="1" applyFill="1" applyBorder="1" applyAlignment="1">
      <alignment horizontal="left"/>
    </xf>
    <xf numFmtId="0" fontId="3" fillId="0" borderId="59" xfId="1" applyFont="1" applyFill="1" applyBorder="1"/>
    <xf numFmtId="4" fontId="9" fillId="0" borderId="59" xfId="1" applyNumberFormat="1" applyFill="1" applyBorder="1" applyAlignment="1">
      <alignment horizontal="right"/>
    </xf>
    <xf numFmtId="4" fontId="5" fillId="0" borderId="5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9" fillId="0" borderId="59" xfId="1" applyBorder="1"/>
    <xf numFmtId="0" fontId="9" fillId="0" borderId="20" xfId="1" applyBorder="1"/>
    <xf numFmtId="0" fontId="23" fillId="0" borderId="53" xfId="2" applyFont="1" applyBorder="1" applyAlignment="1">
      <alignment horizontal="center"/>
    </xf>
    <xf numFmtId="0" fontId="23" fillId="0" borderId="53" xfId="2" applyFont="1" applyBorder="1" applyAlignment="1">
      <alignment horizontal="left" indent="1"/>
    </xf>
    <xf numFmtId="0" fontId="23" fillId="0" borderId="53" xfId="2" applyNumberFormat="1" applyFont="1" applyBorder="1" applyAlignment="1">
      <alignment horizontal="center" wrapText="1"/>
    </xf>
    <xf numFmtId="0" fontId="23" fillId="0" borderId="13" xfId="2" applyFont="1" applyBorder="1" applyAlignment="1">
      <alignment horizontal="left" indent="1"/>
    </xf>
    <xf numFmtId="0" fontId="24" fillId="0" borderId="53" xfId="1" applyFont="1" applyFill="1" applyBorder="1" applyAlignment="1">
      <alignment horizontal="center"/>
    </xf>
    <xf numFmtId="0" fontId="23" fillId="0" borderId="13" xfId="2" applyFont="1" applyFill="1" applyBorder="1" applyAlignment="1">
      <alignment horizontal="left" indent="1"/>
    </xf>
    <xf numFmtId="0" fontId="23" fillId="0" borderId="53" xfId="2" applyFont="1" applyFill="1" applyBorder="1" applyAlignment="1">
      <alignment horizontal="left" indent="1"/>
    </xf>
    <xf numFmtId="0" fontId="23" fillId="0" borderId="53" xfId="2" applyFont="1" applyBorder="1" applyAlignment="1"/>
    <xf numFmtId="0" fontId="23" fillId="0" borderId="53" xfId="2" applyNumberFormat="1" applyFont="1" applyBorder="1" applyAlignment="1">
      <alignment horizontal="left" wrapText="1" indent="1"/>
    </xf>
    <xf numFmtId="0" fontId="8" fillId="0" borderId="53" xfId="1" applyFont="1" applyFill="1" applyBorder="1" applyAlignment="1">
      <alignment horizontal="center"/>
    </xf>
    <xf numFmtId="4" fontId="17" fillId="0" borderId="6" xfId="1" applyNumberFormat="1" applyFont="1" applyFill="1" applyBorder="1" applyAlignment="1">
      <alignment horizontal="right"/>
    </xf>
    <xf numFmtId="0" fontId="21" fillId="0" borderId="59" xfId="1" applyFont="1" applyBorder="1"/>
    <xf numFmtId="0" fontId="25" fillId="0" borderId="59" xfId="2" applyFont="1" applyBorder="1" applyAlignment="1">
      <alignment horizontal="left" indent="1"/>
    </xf>
    <xf numFmtId="0" fontId="23" fillId="0" borderId="59" xfId="2" applyFont="1" applyBorder="1" applyAlignment="1">
      <alignment horizontal="center"/>
    </xf>
    <xf numFmtId="4" fontId="21" fillId="0" borderId="59" xfId="1" applyNumberFormat="1" applyFont="1" applyBorder="1"/>
    <xf numFmtId="49" fontId="8" fillId="0" borderId="53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49" fontId="18" fillId="0" borderId="53" xfId="1" applyNumberFormat="1" applyFont="1" applyFill="1" applyBorder="1" applyAlignment="1">
      <alignment horizontal="right"/>
    </xf>
    <xf numFmtId="3" fontId="8" fillId="0" borderId="53" xfId="1" applyNumberFormat="1" applyFont="1" applyBorder="1" applyAlignment="1">
      <alignment horizontal="right"/>
    </xf>
    <xf numFmtId="0" fontId="8" fillId="0" borderId="53" xfId="1" applyFont="1" applyBorder="1" applyAlignment="1">
      <alignment horizontal="center"/>
    </xf>
    <xf numFmtId="0" fontId="23" fillId="0" borderId="0" xfId="2" applyFont="1" applyBorder="1" applyAlignment="1">
      <alignment horizontal="left" indent="1"/>
    </xf>
    <xf numFmtId="0" fontId="23" fillId="0" borderId="0" xfId="2" applyFont="1" applyBorder="1" applyAlignment="1">
      <alignment horizontal="center"/>
    </xf>
    <xf numFmtId="0" fontId="23" fillId="0" borderId="0" xfId="2" applyNumberFormat="1" applyFont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left"/>
    </xf>
    <xf numFmtId="0" fontId="21" fillId="0" borderId="0" xfId="1" applyFont="1" applyBorder="1"/>
    <xf numFmtId="4" fontId="17" fillId="0" borderId="0" xfId="1" applyNumberFormat="1" applyFont="1"/>
    <xf numFmtId="4" fontId="17" fillId="0" borderId="0" xfId="1" applyNumberFormat="1" applyFont="1" applyFill="1"/>
    <xf numFmtId="0" fontId="9" fillId="0" borderId="59" xfId="1" applyBorder="1" applyAlignment="1">
      <alignment horizontal="right"/>
    </xf>
    <xf numFmtId="0" fontId="9" fillId="0" borderId="6" xfId="1" applyBorder="1"/>
    <xf numFmtId="0" fontId="21" fillId="0" borderId="0" xfId="1" applyFont="1"/>
    <xf numFmtId="4" fontId="21" fillId="0" borderId="20" xfId="1" applyNumberFormat="1" applyFont="1" applyBorder="1"/>
    <xf numFmtId="0" fontId="21" fillId="0" borderId="59" xfId="1" applyFont="1" applyBorder="1" applyAlignment="1">
      <alignment horizontal="left"/>
    </xf>
    <xf numFmtId="4" fontId="24" fillId="0" borderId="6" xfId="1" applyNumberFormat="1" applyFont="1" applyFill="1" applyBorder="1"/>
    <xf numFmtId="0" fontId="24" fillId="0" borderId="53" xfId="1" applyFont="1" applyBorder="1" applyAlignment="1">
      <alignment horizontal="center"/>
    </xf>
    <xf numFmtId="0" fontId="24" fillId="0" borderId="53" xfId="1" applyFont="1" applyBorder="1" applyAlignment="1">
      <alignment horizontal="right"/>
    </xf>
    <xf numFmtId="0" fontId="24" fillId="0" borderId="59" xfId="1" applyFont="1" applyBorder="1" applyAlignment="1">
      <alignment horizontal="center"/>
    </xf>
    <xf numFmtId="0" fontId="24" fillId="0" borderId="59" xfId="1" applyFont="1" applyBorder="1" applyAlignment="1">
      <alignment horizontal="right"/>
    </xf>
    <xf numFmtId="0" fontId="17" fillId="0" borderId="53" xfId="1" applyFont="1" applyBorder="1" applyAlignment="1">
      <alignment horizontal="center"/>
    </xf>
    <xf numFmtId="0" fontId="17" fillId="0" borderId="53" xfId="1" applyFont="1" applyBorder="1"/>
    <xf numFmtId="3" fontId="17" fillId="0" borderId="53" xfId="1" applyNumberFormat="1" applyFont="1" applyBorder="1" applyAlignment="1">
      <alignment horizontal="center"/>
    </xf>
    <xf numFmtId="4" fontId="24" fillId="0" borderId="6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4" fillId="0" borderId="53" xfId="1" applyNumberFormat="1" applyFont="1" applyFill="1" applyBorder="1" applyAlignment="1">
      <alignment horizontal="center"/>
    </xf>
    <xf numFmtId="4" fontId="17" fillId="0" borderId="6" xfId="1" applyNumberFormat="1" applyFont="1" applyFill="1" applyBorder="1"/>
    <xf numFmtId="166" fontId="26" fillId="0" borderId="0" xfId="0" applyNumberFormat="1" applyFont="1" applyAlignment="1">
      <alignment vertical="center"/>
    </xf>
    <xf numFmtId="0" fontId="26" fillId="0" borderId="53" xfId="0" applyFont="1" applyBorder="1" applyAlignment="1">
      <alignment horizontal="center" vertical="center"/>
    </xf>
    <xf numFmtId="0" fontId="21" fillId="0" borderId="19" xfId="1" applyFont="1" applyBorder="1" applyAlignment="1">
      <alignment horizontal="right"/>
    </xf>
    <xf numFmtId="165" fontId="27" fillId="0" borderId="53" xfId="0" applyNumberFormat="1" applyFont="1" applyBorder="1" applyAlignment="1">
      <alignment vertical="center"/>
    </xf>
    <xf numFmtId="165" fontId="26" fillId="0" borderId="53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5" fillId="0" borderId="60" xfId="1" applyFont="1" applyFill="1" applyBorder="1" applyAlignment="1">
      <alignment horizontal="center"/>
    </xf>
    <xf numFmtId="49" fontId="5" fillId="0" borderId="60" xfId="1" applyNumberFormat="1" applyFont="1" applyFill="1" applyBorder="1" applyAlignment="1">
      <alignment horizontal="left"/>
    </xf>
    <xf numFmtId="0" fontId="5" fillId="0" borderId="60" xfId="1" applyFont="1" applyFill="1" applyBorder="1"/>
    <xf numFmtId="0" fontId="9" fillId="0" borderId="60" xfId="1" applyFill="1" applyBorder="1"/>
    <xf numFmtId="0" fontId="17" fillId="0" borderId="0" xfId="1" applyFont="1"/>
    <xf numFmtId="4" fontId="17" fillId="0" borderId="53" xfId="1" applyNumberFormat="1" applyFont="1" applyBorder="1"/>
    <xf numFmtId="0" fontId="30" fillId="0" borderId="0" xfId="1" applyFont="1"/>
    <xf numFmtId="4" fontId="31" fillId="0" borderId="59" xfId="1" applyNumberFormat="1" applyFont="1" applyBorder="1"/>
    <xf numFmtId="0" fontId="30" fillId="0" borderId="59" xfId="1" applyFont="1" applyBorder="1"/>
    <xf numFmtId="0" fontId="31" fillId="0" borderId="59" xfId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 3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2" name="Line 13"/>
        <xdr:cNvSpPr>
          <a:spLocks noChangeShapeType="1"/>
        </xdr:cNvSpPr>
      </xdr:nvSpPr>
      <xdr:spPr bwMode="auto">
        <a:xfrm>
          <a:off x="5867400" y="729424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3" name="Line 14"/>
        <xdr:cNvSpPr>
          <a:spLocks noChangeShapeType="1"/>
        </xdr:cNvSpPr>
      </xdr:nvSpPr>
      <xdr:spPr bwMode="auto">
        <a:xfrm>
          <a:off x="5857875" y="729424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4%20%20Ubytovna%20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bení"/>
      <sheetName val="410 PS"/>
    </sheetNames>
    <sheetDataSet>
      <sheetData sheetId="0">
        <row r="4">
          <cell r="C4" t="str">
            <v>SO 004 Ubytovna G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835885.63580000005</v>
          </cell>
          <cell r="F29">
            <v>1299733.9100000001</v>
          </cell>
          <cell r="G29">
            <v>0</v>
          </cell>
          <cell r="H29">
            <v>324990</v>
          </cell>
          <cell r="I29">
            <v>0</v>
          </cell>
        </row>
        <row r="36">
          <cell r="H36">
            <v>96102.879561000023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4">
          <cell r="C4" t="str">
            <v>Sníž.energet.náročnosti pro vytápění věznice Příbr</v>
          </cell>
        </row>
        <row r="6">
          <cell r="C6" t="str">
            <v>ZT 006</v>
          </cell>
        </row>
        <row r="7">
          <cell r="G7">
            <v>0</v>
          </cell>
        </row>
      </sheetData>
      <sheetData sheetId="1">
        <row r="11">
          <cell r="E11">
            <v>2946.75</v>
          </cell>
          <cell r="F11">
            <v>35612.514999999999</v>
          </cell>
          <cell r="G11">
            <v>0</v>
          </cell>
          <cell r="H11">
            <v>0</v>
          </cell>
          <cell r="I11">
            <v>0</v>
          </cell>
        </row>
        <row r="17">
          <cell r="H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workbookViewId="0">
      <selection activeCell="G14" sqref="G14:G1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315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316</v>
      </c>
      <c r="D6" s="10"/>
      <c r="E6" s="10"/>
      <c r="F6" s="18"/>
      <c r="G6" s="12"/>
    </row>
    <row r="7" spans="1:57">
      <c r="A7" s="13" t="s">
        <v>8</v>
      </c>
      <c r="B7" s="15"/>
      <c r="C7" s="233"/>
      <c r="D7" s="234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33"/>
      <c r="D8" s="234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35" t="s">
        <v>314</v>
      </c>
      <c r="F11" s="236"/>
      <c r="G11" s="237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/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317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66" t="s">
        <v>318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38"/>
      <c r="C37" s="238"/>
      <c r="D37" s="238"/>
      <c r="E37" s="238"/>
      <c r="F37" s="238"/>
      <c r="G37" s="238"/>
      <c r="H37" t="s">
        <v>4</v>
      </c>
    </row>
    <row r="38" spans="1:8" ht="12.75" customHeight="1">
      <c r="A38" s="67"/>
      <c r="B38" s="238"/>
      <c r="C38" s="238"/>
      <c r="D38" s="238"/>
      <c r="E38" s="238"/>
      <c r="F38" s="238"/>
      <c r="G38" s="238"/>
      <c r="H38" t="s">
        <v>4</v>
      </c>
    </row>
    <row r="39" spans="1:8">
      <c r="A39" s="67"/>
      <c r="B39" s="238"/>
      <c r="C39" s="238"/>
      <c r="D39" s="238"/>
      <c r="E39" s="238"/>
      <c r="F39" s="238"/>
      <c r="G39" s="238"/>
      <c r="H39" t="s">
        <v>4</v>
      </c>
    </row>
    <row r="40" spans="1:8">
      <c r="A40" s="67"/>
      <c r="B40" s="238"/>
      <c r="C40" s="238"/>
      <c r="D40" s="238"/>
      <c r="E40" s="238"/>
      <c r="F40" s="238"/>
      <c r="G40" s="238"/>
      <c r="H40" t="s">
        <v>4</v>
      </c>
    </row>
    <row r="41" spans="1:8">
      <c r="A41" s="67"/>
      <c r="B41" s="238"/>
      <c r="C41" s="238"/>
      <c r="D41" s="238"/>
      <c r="E41" s="238"/>
      <c r="F41" s="238"/>
      <c r="G41" s="238"/>
      <c r="H41" t="s">
        <v>4</v>
      </c>
    </row>
    <row r="42" spans="1:8">
      <c r="A42" s="67"/>
      <c r="B42" s="238"/>
      <c r="C42" s="238"/>
      <c r="D42" s="238"/>
      <c r="E42" s="238"/>
      <c r="F42" s="238"/>
      <c r="G42" s="238"/>
      <c r="H42" t="s">
        <v>4</v>
      </c>
    </row>
    <row r="43" spans="1:8">
      <c r="A43" s="67"/>
      <c r="B43" s="238"/>
      <c r="C43" s="238"/>
      <c r="D43" s="238"/>
      <c r="E43" s="238"/>
      <c r="F43" s="238"/>
      <c r="G43" s="238"/>
      <c r="H43" t="s">
        <v>4</v>
      </c>
    </row>
    <row r="44" spans="1:8">
      <c r="A44" s="67"/>
      <c r="B44" s="238"/>
      <c r="C44" s="238"/>
      <c r="D44" s="238"/>
      <c r="E44" s="238"/>
      <c r="F44" s="238"/>
      <c r="G44" s="238"/>
      <c r="H44" t="s">
        <v>4</v>
      </c>
    </row>
    <row r="45" spans="1:8" ht="3" customHeight="1">
      <c r="A45" s="67"/>
      <c r="B45" s="238"/>
      <c r="C45" s="238"/>
      <c r="D45" s="238"/>
      <c r="E45" s="238"/>
      <c r="F45" s="238"/>
      <c r="G45" s="238"/>
      <c r="H45" t="s">
        <v>4</v>
      </c>
    </row>
    <row r="46" spans="1:8">
      <c r="B46" s="232"/>
      <c r="C46" s="232"/>
      <c r="D46" s="232"/>
      <c r="E46" s="232"/>
      <c r="F46" s="232"/>
      <c r="G46" s="232"/>
    </row>
    <row r="47" spans="1:8">
      <c r="B47" s="232"/>
      <c r="C47" s="232"/>
      <c r="D47" s="232"/>
      <c r="E47" s="232"/>
      <c r="F47" s="232"/>
      <c r="G47" s="232"/>
    </row>
    <row r="48" spans="1:8">
      <c r="B48" s="232"/>
      <c r="C48" s="232"/>
      <c r="D48" s="232"/>
      <c r="E48" s="232"/>
      <c r="F48" s="232"/>
      <c r="G48" s="232"/>
    </row>
    <row r="49" spans="2:7">
      <c r="B49" s="232"/>
      <c r="C49" s="232"/>
      <c r="D49" s="232"/>
      <c r="E49" s="232"/>
      <c r="F49" s="232"/>
      <c r="G49" s="232"/>
    </row>
    <row r="50" spans="2:7">
      <c r="B50" s="232"/>
      <c r="C50" s="232"/>
      <c r="D50" s="232"/>
      <c r="E50" s="232"/>
      <c r="F50" s="232"/>
      <c r="G50" s="232"/>
    </row>
    <row r="51" spans="2:7">
      <c r="B51" s="232"/>
      <c r="C51" s="232"/>
      <c r="D51" s="232"/>
      <c r="E51" s="232"/>
      <c r="F51" s="232"/>
      <c r="G51" s="232"/>
    </row>
    <row r="52" spans="2:7">
      <c r="B52" s="232"/>
      <c r="C52" s="232"/>
      <c r="D52" s="232"/>
      <c r="E52" s="232"/>
      <c r="F52" s="232"/>
      <c r="G52" s="232"/>
    </row>
    <row r="53" spans="2:7">
      <c r="B53" s="232"/>
      <c r="C53" s="232"/>
      <c r="D53" s="232"/>
      <c r="E53" s="232"/>
      <c r="F53" s="232"/>
      <c r="G53" s="232"/>
    </row>
    <row r="54" spans="2:7">
      <c r="B54" s="232"/>
      <c r="C54" s="232"/>
      <c r="D54" s="232"/>
      <c r="E54" s="232"/>
      <c r="F54" s="232"/>
      <c r="G54" s="232"/>
    </row>
    <row r="55" spans="2:7">
      <c r="B55" s="232"/>
      <c r="C55" s="232"/>
      <c r="D55" s="232"/>
      <c r="E55" s="232"/>
      <c r="F55" s="232"/>
      <c r="G55" s="232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7"/>
  <sheetViews>
    <sheetView view="pageBreakPreview" zoomScaleNormal="100" zoomScaleSheetLayoutView="100" workbookViewId="0">
      <selection activeCell="N29" sqref="N2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39" t="s">
        <v>5</v>
      </c>
      <c r="B1" s="240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41" t="s">
        <v>1</v>
      </c>
      <c r="B2" s="242"/>
      <c r="C2" s="74" t="str">
        <f>CONCATENATE(cisloobjektu," ",nazevobjektu)</f>
        <v xml:space="preserve"> SO 006 Účtárna</v>
      </c>
      <c r="D2" s="75"/>
      <c r="E2" s="76"/>
      <c r="F2" s="75"/>
      <c r="G2" s="243"/>
      <c r="H2" s="243"/>
      <c r="I2" s="244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>'100 stavební'!B7</f>
        <v>1</v>
      </c>
      <c r="B7" s="85" t="str">
        <f>'100 stavební'!C7</f>
        <v>Zemní práce</v>
      </c>
      <c r="C7" s="86"/>
      <c r="D7" s="87"/>
      <c r="E7" s="163">
        <f>'100 stavební'!BA11</f>
        <v>0</v>
      </c>
      <c r="F7" s="164">
        <f>'100 stavební'!BB11</f>
        <v>0</v>
      </c>
      <c r="G7" s="164">
        <f>'100 stavební'!BC11</f>
        <v>0</v>
      </c>
      <c r="H7" s="164">
        <f>'100 stavební'!BD11</f>
        <v>0</v>
      </c>
      <c r="I7" s="165">
        <f>'100 stavební'!BE11</f>
        <v>0</v>
      </c>
    </row>
    <row r="8" spans="1:9" s="11" customFormat="1">
      <c r="A8" s="162" t="str">
        <f>'100 stavební'!B12</f>
        <v>3</v>
      </c>
      <c r="B8" s="85" t="str">
        <f>'100 stavební'!C12</f>
        <v>Svislé a kompletní konstrukce</v>
      </c>
      <c r="C8" s="86"/>
      <c r="D8" s="87"/>
      <c r="E8" s="163">
        <f>'100 stavební'!BA14</f>
        <v>0</v>
      </c>
      <c r="F8" s="164">
        <f>'100 stavební'!BB14</f>
        <v>0</v>
      </c>
      <c r="G8" s="164">
        <f>'100 stavební'!BC14</f>
        <v>0</v>
      </c>
      <c r="H8" s="164">
        <f>'100 stavební'!BD14</f>
        <v>0</v>
      </c>
      <c r="I8" s="165">
        <f>'100 stavební'!BE14</f>
        <v>0</v>
      </c>
    </row>
    <row r="9" spans="1:9" s="11" customFormat="1">
      <c r="A9" s="162" t="str">
        <f>'100 stavební'!B15</f>
        <v>61</v>
      </c>
      <c r="B9" s="85" t="str">
        <f>'100 stavební'!C15</f>
        <v>Upravy povrchů vnitřní</v>
      </c>
      <c r="C9" s="86"/>
      <c r="D9" s="87"/>
      <c r="E9" s="163">
        <f>'100 stavební'!BA18</f>
        <v>0</v>
      </c>
      <c r="F9" s="164">
        <f>'100 stavební'!BB18</f>
        <v>0</v>
      </c>
      <c r="G9" s="164">
        <f>'100 stavební'!BC18</f>
        <v>0</v>
      </c>
      <c r="H9" s="164">
        <f>'100 stavební'!BD18</f>
        <v>0</v>
      </c>
      <c r="I9" s="165">
        <f>'100 stavební'!BE18</f>
        <v>0</v>
      </c>
    </row>
    <row r="10" spans="1:9" s="11" customFormat="1">
      <c r="A10" s="162" t="str">
        <f>'100 stavební'!B19</f>
        <v>62</v>
      </c>
      <c r="B10" s="85" t="str">
        <f>'100 stavební'!C19</f>
        <v>Upravy povrchů vnější</v>
      </c>
      <c r="C10" s="86"/>
      <c r="D10" s="87"/>
      <c r="E10" s="163">
        <f>'100 stavební'!BA25</f>
        <v>0</v>
      </c>
      <c r="F10" s="164">
        <f>'100 stavební'!BB25</f>
        <v>0</v>
      </c>
      <c r="G10" s="164">
        <f>'100 stavební'!BC25</f>
        <v>0</v>
      </c>
      <c r="H10" s="164">
        <f>'100 stavební'!BD25</f>
        <v>0</v>
      </c>
      <c r="I10" s="165">
        <f>'100 stavební'!BE25</f>
        <v>0</v>
      </c>
    </row>
    <row r="11" spans="1:9" s="11" customFormat="1">
      <c r="A11" s="162" t="str">
        <f>'100 stavební'!B26</f>
        <v>63</v>
      </c>
      <c r="B11" s="85" t="str">
        <f>'100 stavební'!C26</f>
        <v>Podlahy a podlahové konstrukce</v>
      </c>
      <c r="C11" s="86"/>
      <c r="D11" s="87"/>
      <c r="E11" s="163">
        <f>'100 stavební'!BA30</f>
        <v>0</v>
      </c>
      <c r="F11" s="164">
        <f>'100 stavební'!BB30</f>
        <v>0</v>
      </c>
      <c r="G11" s="164">
        <f>'100 stavební'!BC30</f>
        <v>0</v>
      </c>
      <c r="H11" s="164">
        <f>'100 stavební'!BD30</f>
        <v>0</v>
      </c>
      <c r="I11" s="165">
        <f>'100 stavební'!BE30</f>
        <v>0</v>
      </c>
    </row>
    <row r="12" spans="1:9" s="11" customFormat="1">
      <c r="A12" s="162" t="str">
        <f>'100 stavební'!B31</f>
        <v>64</v>
      </c>
      <c r="B12" s="85" t="str">
        <f>'100 stavební'!C31</f>
        <v>Výplně otvorů</v>
      </c>
      <c r="C12" s="86"/>
      <c r="D12" s="87"/>
      <c r="E12" s="163">
        <f>'100 stavební'!BA35</f>
        <v>0</v>
      </c>
      <c r="F12" s="164">
        <f>'100 stavební'!BB35</f>
        <v>0</v>
      </c>
      <c r="G12" s="164">
        <f>'100 stavební'!BC35</f>
        <v>0</v>
      </c>
      <c r="H12" s="164">
        <f>'100 stavební'!BD35</f>
        <v>0</v>
      </c>
      <c r="I12" s="165">
        <f>'100 stavební'!BE35</f>
        <v>0</v>
      </c>
    </row>
    <row r="13" spans="1:9" s="11" customFormat="1">
      <c r="A13" s="162" t="str">
        <f>'100 stavební'!B36</f>
        <v>94</v>
      </c>
      <c r="B13" s="85" t="str">
        <f>'100 stavební'!C36</f>
        <v>Lešení a stavební výtahy</v>
      </c>
      <c r="C13" s="86"/>
      <c r="D13" s="87"/>
      <c r="E13" s="163">
        <f>'100 stavební'!BA43</f>
        <v>0</v>
      </c>
      <c r="F13" s="164">
        <f>'100 stavební'!BB43</f>
        <v>0</v>
      </c>
      <c r="G13" s="164">
        <f>'100 stavební'!BC43</f>
        <v>0</v>
      </c>
      <c r="H13" s="164">
        <f>'100 stavební'!BD43</f>
        <v>0</v>
      </c>
      <c r="I13" s="165">
        <f>'100 stavební'!BE43</f>
        <v>0</v>
      </c>
    </row>
    <row r="14" spans="1:9" s="11" customFormat="1">
      <c r="A14" s="162" t="str">
        <f>'100 stavební'!B44</f>
        <v>95</v>
      </c>
      <c r="B14" s="85" t="str">
        <f>'100 stavební'!C44</f>
        <v>Dokončovací kce na pozem.stav.</v>
      </c>
      <c r="C14" s="86"/>
      <c r="D14" s="87"/>
      <c r="E14" s="163">
        <f>'100 stavební'!BA47</f>
        <v>0</v>
      </c>
      <c r="F14" s="164">
        <f>'100 stavební'!BB47</f>
        <v>0</v>
      </c>
      <c r="G14" s="164">
        <f>'100 stavební'!BC47</f>
        <v>0</v>
      </c>
      <c r="H14" s="164">
        <f>'100 stavební'!BD47</f>
        <v>0</v>
      </c>
      <c r="I14" s="165">
        <f>'100 stavební'!BE47</f>
        <v>0</v>
      </c>
    </row>
    <row r="15" spans="1:9" s="11" customFormat="1">
      <c r="A15" s="162" t="str">
        <f>'100 stavební'!B48</f>
        <v>96</v>
      </c>
      <c r="B15" s="85" t="str">
        <f>'100 stavební'!C48</f>
        <v>Bourání konstrukcí</v>
      </c>
      <c r="C15" s="86"/>
      <c r="D15" s="87"/>
      <c r="E15" s="163">
        <f>'100 stavební'!BA73</f>
        <v>0</v>
      </c>
      <c r="F15" s="164">
        <f>'100 stavební'!BB73</f>
        <v>0</v>
      </c>
      <c r="G15" s="164">
        <f>'100 stavební'!BC73</f>
        <v>0</v>
      </c>
      <c r="H15" s="164">
        <f>'100 stavební'!BD73</f>
        <v>0</v>
      </c>
      <c r="I15" s="165">
        <f>'100 stavební'!BE73</f>
        <v>0</v>
      </c>
    </row>
    <row r="16" spans="1:9" s="11" customFormat="1">
      <c r="A16" s="162" t="str">
        <f>'100 stavební'!B74</f>
        <v>99</v>
      </c>
      <c r="B16" s="85" t="str">
        <f>'100 stavební'!C74</f>
        <v>Staveništní přesun hmot</v>
      </c>
      <c r="C16" s="86"/>
      <c r="D16" s="87"/>
      <c r="E16" s="163">
        <f>'100 stavební'!BA76</f>
        <v>0</v>
      </c>
      <c r="F16" s="164">
        <f>'100 stavební'!BB76</f>
        <v>0</v>
      </c>
      <c r="G16" s="164">
        <f>'100 stavební'!BC76</f>
        <v>0</v>
      </c>
      <c r="H16" s="164">
        <f>'100 stavební'!BD76</f>
        <v>0</v>
      </c>
      <c r="I16" s="165">
        <f>'100 stavební'!BE76</f>
        <v>0</v>
      </c>
    </row>
    <row r="17" spans="1:9" s="11" customFormat="1">
      <c r="A17" s="162" t="str">
        <f>'100 stavební'!B77</f>
        <v>711</v>
      </c>
      <c r="B17" s="85" t="str">
        <f>'100 stavební'!C77</f>
        <v>Izolace proti vodě</v>
      </c>
      <c r="C17" s="86"/>
      <c r="D17" s="87"/>
      <c r="E17" s="163">
        <f>'100 stavební'!BA80</f>
        <v>0</v>
      </c>
      <c r="F17" s="164">
        <f>'100 stavební'!BB80</f>
        <v>0</v>
      </c>
      <c r="G17" s="164">
        <f>'100 stavební'!BC80</f>
        <v>0</v>
      </c>
      <c r="H17" s="164">
        <f>'100 stavební'!BD80</f>
        <v>0</v>
      </c>
      <c r="I17" s="165">
        <f>'100 stavební'!BE80</f>
        <v>0</v>
      </c>
    </row>
    <row r="18" spans="1:9" s="11" customFormat="1">
      <c r="A18" s="162" t="str">
        <f>'100 stavební'!B81</f>
        <v>712</v>
      </c>
      <c r="B18" s="85" t="str">
        <f>'100 stavební'!C81</f>
        <v>Živičné krytiny</v>
      </c>
      <c r="C18" s="86"/>
      <c r="D18" s="87"/>
      <c r="E18" s="163">
        <f>'100 stavební'!BA88</f>
        <v>0</v>
      </c>
      <c r="F18" s="164">
        <f>'100 stavební'!BB88</f>
        <v>0</v>
      </c>
      <c r="G18" s="164">
        <f>'100 stavební'!BC88</f>
        <v>0</v>
      </c>
      <c r="H18" s="164">
        <f>'100 stavební'!BD88</f>
        <v>0</v>
      </c>
      <c r="I18" s="165">
        <f>'100 stavební'!BE88</f>
        <v>0</v>
      </c>
    </row>
    <row r="19" spans="1:9" s="11" customFormat="1">
      <c r="A19" s="162" t="str">
        <f>'100 stavební'!B89</f>
        <v>713</v>
      </c>
      <c r="B19" s="85" t="str">
        <f>'100 stavební'!C89</f>
        <v>Izolace tepelné</v>
      </c>
      <c r="C19" s="86"/>
      <c r="D19" s="87"/>
      <c r="E19" s="163">
        <f>'100 stavební'!BA98</f>
        <v>0</v>
      </c>
      <c r="F19" s="164">
        <f>'100 stavební'!BB98</f>
        <v>0</v>
      </c>
      <c r="G19" s="164">
        <f>'100 stavební'!BC98</f>
        <v>0</v>
      </c>
      <c r="H19" s="164">
        <f>'100 stavební'!BD98</f>
        <v>0</v>
      </c>
      <c r="I19" s="165">
        <f>'100 stavební'!BE98</f>
        <v>0</v>
      </c>
    </row>
    <row r="20" spans="1:9" s="11" customFormat="1">
      <c r="A20" s="162" t="s">
        <v>542</v>
      </c>
      <c r="B20" s="85" t="s">
        <v>543</v>
      </c>
      <c r="C20" s="86"/>
      <c r="D20" s="87"/>
      <c r="E20" s="163">
        <v>0</v>
      </c>
      <c r="F20" s="164">
        <f>'ZT 200'!G48</f>
        <v>0</v>
      </c>
      <c r="G20" s="164">
        <v>0</v>
      </c>
      <c r="H20" s="164">
        <v>0</v>
      </c>
      <c r="I20" s="165">
        <v>0</v>
      </c>
    </row>
    <row r="21" spans="1:9" s="11" customFormat="1">
      <c r="A21" s="162" t="str">
        <f>'100 stavební'!B102</f>
        <v>732</v>
      </c>
      <c r="B21" s="85" t="str">
        <f>'100 stavební'!C102</f>
        <v>Předávací stanice</v>
      </c>
      <c r="C21" s="86"/>
      <c r="D21" s="87"/>
      <c r="E21" s="163">
        <f>'100 stavební'!BA104</f>
        <v>0</v>
      </c>
      <c r="F21" s="164">
        <f>'100 stavební'!BB104</f>
        <v>0</v>
      </c>
      <c r="G21" s="164">
        <f>'100 stavební'!BC104</f>
        <v>0</v>
      </c>
      <c r="H21" s="164">
        <f>'100 stavební'!BD104</f>
        <v>0</v>
      </c>
      <c r="I21" s="165">
        <f>'100 stavební'!BE104</f>
        <v>0</v>
      </c>
    </row>
    <row r="22" spans="1:9" s="11" customFormat="1">
      <c r="A22" s="162" t="str">
        <f>'100 stavební'!B105</f>
        <v>762</v>
      </c>
      <c r="B22" s="85" t="str">
        <f>'100 stavební'!C105</f>
        <v>Konstrukce tesařské</v>
      </c>
      <c r="C22" s="86"/>
      <c r="D22" s="87"/>
      <c r="E22" s="163">
        <f>'100 stavební'!BA109</f>
        <v>0</v>
      </c>
      <c r="F22" s="164">
        <f>'100 stavební'!BB109</f>
        <v>0</v>
      </c>
      <c r="G22" s="164">
        <f>'100 stavební'!BC109</f>
        <v>0</v>
      </c>
      <c r="H22" s="164">
        <f>'100 stavební'!BD109</f>
        <v>0</v>
      </c>
      <c r="I22" s="165">
        <f>'100 stavební'!BE109</f>
        <v>0</v>
      </c>
    </row>
    <row r="23" spans="1:9" s="11" customFormat="1">
      <c r="A23" s="162" t="str">
        <f>'100 stavební'!B110</f>
        <v>764</v>
      </c>
      <c r="B23" s="85" t="str">
        <f>'100 stavební'!C110</f>
        <v>Konstrukce klempířské</v>
      </c>
      <c r="C23" s="86"/>
      <c r="D23" s="87"/>
      <c r="E23" s="163">
        <f>'100 stavební'!BA122</f>
        <v>0</v>
      </c>
      <c r="F23" s="164">
        <f>'100 stavební'!BB122</f>
        <v>0</v>
      </c>
      <c r="G23" s="164">
        <f>'100 stavební'!BC122</f>
        <v>0</v>
      </c>
      <c r="H23" s="164">
        <f>'100 stavební'!BD122</f>
        <v>0</v>
      </c>
      <c r="I23" s="165">
        <f>'100 stavební'!BE122</f>
        <v>0</v>
      </c>
    </row>
    <row r="24" spans="1:9" s="11" customFormat="1">
      <c r="A24" s="162" t="str">
        <f>'100 stavební'!B123</f>
        <v>766</v>
      </c>
      <c r="B24" s="85" t="str">
        <f>'100 stavební'!C123</f>
        <v>Konstrukce truhlářské</v>
      </c>
      <c r="C24" s="86"/>
      <c r="D24" s="87"/>
      <c r="E24" s="163">
        <f>'100 stavební'!BA131</f>
        <v>0</v>
      </c>
      <c r="F24" s="164">
        <f>'100 stavební'!BB131</f>
        <v>0</v>
      </c>
      <c r="G24" s="164">
        <f>'100 stavební'!BC131</f>
        <v>0</v>
      </c>
      <c r="H24" s="164">
        <f>'100 stavební'!BD131</f>
        <v>0</v>
      </c>
      <c r="I24" s="165">
        <f>'100 stavební'!BE131</f>
        <v>0</v>
      </c>
    </row>
    <row r="25" spans="1:9" s="11" customFormat="1">
      <c r="A25" s="162" t="str">
        <f>'100 stavební'!B132</f>
        <v>767</v>
      </c>
      <c r="B25" s="85" t="str">
        <f>'100 stavební'!C132</f>
        <v>Konstrukce zámečnické</v>
      </c>
      <c r="C25" s="86"/>
      <c r="D25" s="87"/>
      <c r="E25" s="163">
        <f>'100 stavební'!BA137</f>
        <v>0</v>
      </c>
      <c r="F25" s="164">
        <f>'100 stavební'!BB137</f>
        <v>0</v>
      </c>
      <c r="G25" s="164">
        <f>'100 stavební'!BC137</f>
        <v>0</v>
      </c>
      <c r="H25" s="164">
        <f>'100 stavební'!BD137</f>
        <v>0</v>
      </c>
      <c r="I25" s="165">
        <f>'100 stavební'!BE137</f>
        <v>0</v>
      </c>
    </row>
    <row r="26" spans="1:9" s="11" customFormat="1">
      <c r="A26" s="162" t="str">
        <f>'100 stavební'!B138</f>
        <v>776</v>
      </c>
      <c r="B26" s="85" t="str">
        <f>'100 stavební'!C138</f>
        <v>Podlahy povlakové</v>
      </c>
      <c r="C26" s="86"/>
      <c r="D26" s="87"/>
      <c r="E26" s="163">
        <f>'100 stavební'!BA142</f>
        <v>0</v>
      </c>
      <c r="F26" s="164">
        <f>'100 stavební'!BB142</f>
        <v>0</v>
      </c>
      <c r="G26" s="164">
        <f>'100 stavební'!BC142</f>
        <v>0</v>
      </c>
      <c r="H26" s="164">
        <f>'100 stavební'!BD142</f>
        <v>0</v>
      </c>
      <c r="I26" s="165">
        <f>'100 stavební'!BE142</f>
        <v>0</v>
      </c>
    </row>
    <row r="27" spans="1:9" s="11" customFormat="1">
      <c r="A27" s="162" t="str">
        <f>'100 stavební'!B143</f>
        <v>777</v>
      </c>
      <c r="B27" s="85" t="str">
        <f>'100 stavební'!C143</f>
        <v>Podlahy ze syntetických hmot</v>
      </c>
      <c r="C27" s="86"/>
      <c r="D27" s="87"/>
      <c r="E27" s="163">
        <f>'100 stavební'!BA146</f>
        <v>0</v>
      </c>
      <c r="F27" s="164">
        <f>'100 stavební'!BB146</f>
        <v>0</v>
      </c>
      <c r="G27" s="164">
        <f>'100 stavební'!BC146</f>
        <v>0</v>
      </c>
      <c r="H27" s="164">
        <f>'100 stavební'!BD146</f>
        <v>0</v>
      </c>
      <c r="I27" s="165">
        <f>'100 stavební'!BE146</f>
        <v>0</v>
      </c>
    </row>
    <row r="28" spans="1:9" s="11" customFormat="1">
      <c r="A28" s="162" t="str">
        <f>'100 stavební'!B147</f>
        <v>784</v>
      </c>
      <c r="B28" s="85" t="str">
        <f>'100 stavební'!C147</f>
        <v>Malby</v>
      </c>
      <c r="C28" s="86"/>
      <c r="D28" s="87"/>
      <c r="E28" s="163">
        <f>'100 stavební'!BA150</f>
        <v>0</v>
      </c>
      <c r="F28" s="164">
        <f>'100 stavební'!BB150</f>
        <v>0</v>
      </c>
      <c r="G28" s="164">
        <f>'100 stavební'!BC150</f>
        <v>0</v>
      </c>
      <c r="H28" s="164">
        <f>'100 stavební'!BD150</f>
        <v>0</v>
      </c>
      <c r="I28" s="165">
        <f>'100 stavební'!BE150</f>
        <v>0</v>
      </c>
    </row>
    <row r="29" spans="1:9" s="11" customFormat="1">
      <c r="A29" s="162" t="s">
        <v>471</v>
      </c>
      <c r="B29" s="85" t="s">
        <v>310</v>
      </c>
      <c r="C29" s="86"/>
      <c r="D29" s="87"/>
      <c r="E29" s="163">
        <v>0</v>
      </c>
      <c r="F29" s="164">
        <v>0</v>
      </c>
      <c r="G29" s="164">
        <v>0</v>
      </c>
      <c r="H29" s="164">
        <f>'100 stavební'!G153</f>
        <v>0</v>
      </c>
      <c r="I29" s="165"/>
    </row>
    <row r="30" spans="1:9" s="11" customFormat="1" ht="13.5" thickBot="1">
      <c r="A30" s="162" t="s">
        <v>468</v>
      </c>
      <c r="B30" s="85" t="s">
        <v>472</v>
      </c>
      <c r="C30" s="86"/>
      <c r="D30" s="87"/>
      <c r="E30" s="163">
        <f>'100 stavební'!BA153</f>
        <v>0</v>
      </c>
      <c r="F30" s="164">
        <f>'100 stavební'!BB153</f>
        <v>0</v>
      </c>
      <c r="G30" s="164">
        <f>'100 stavební'!BC153</f>
        <v>0</v>
      </c>
      <c r="H30" s="164">
        <f>'100 stavební'!G156</f>
        <v>0</v>
      </c>
      <c r="I30" s="165">
        <f>'100 stavební'!BE153</f>
        <v>0</v>
      </c>
    </row>
    <row r="31" spans="1:9" s="93" customFormat="1" ht="13.5" thickBot="1">
      <c r="A31" s="88"/>
      <c r="B31" s="80" t="s">
        <v>50</v>
      </c>
      <c r="C31" s="80"/>
      <c r="D31" s="89"/>
      <c r="E31" s="90">
        <f>SUM(E7:E30)</f>
        <v>0</v>
      </c>
      <c r="F31" s="91">
        <f>SUM(F7:F30)</f>
        <v>0</v>
      </c>
      <c r="G31" s="91">
        <f>SUM(G7:G30)</f>
        <v>0</v>
      </c>
      <c r="H31" s="91">
        <f>SUM(H7:H30)</f>
        <v>0</v>
      </c>
      <c r="I31" s="92">
        <f>SUM(I7:I30)</f>
        <v>0</v>
      </c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57" ht="19.5" customHeight="1">
      <c r="A33" s="94" t="s">
        <v>51</v>
      </c>
      <c r="B33" s="94"/>
      <c r="C33" s="94"/>
      <c r="D33" s="94"/>
      <c r="E33" s="94"/>
      <c r="F33" s="94"/>
      <c r="G33" s="95"/>
      <c r="H33" s="94"/>
      <c r="I33" s="94"/>
      <c r="BA33" s="30"/>
      <c r="BB33" s="30"/>
      <c r="BC33" s="30"/>
      <c r="BD33" s="30"/>
      <c r="BE33" s="30"/>
    </row>
    <row r="34" spans="1:57" ht="13.5" thickBot="1">
      <c r="A34" s="96"/>
      <c r="B34" s="96"/>
      <c r="C34" s="96"/>
      <c r="D34" s="96"/>
      <c r="E34" s="96"/>
      <c r="F34" s="96"/>
      <c r="G34" s="96"/>
      <c r="H34" s="96"/>
      <c r="I34" s="96"/>
    </row>
    <row r="35" spans="1:57">
      <c r="A35" s="97" t="s">
        <v>52</v>
      </c>
      <c r="B35" s="98"/>
      <c r="C35" s="98"/>
      <c r="D35" s="99"/>
      <c r="E35" s="100" t="s">
        <v>53</v>
      </c>
      <c r="F35" s="101" t="s">
        <v>54</v>
      </c>
      <c r="G35" s="102" t="s">
        <v>55</v>
      </c>
      <c r="H35" s="103"/>
      <c r="I35" s="104" t="s">
        <v>53</v>
      </c>
    </row>
    <row r="36" spans="1:57" ht="13.5" thickBot="1">
      <c r="A36" s="105"/>
      <c r="B36" s="106" t="s">
        <v>56</v>
      </c>
      <c r="C36" s="107"/>
      <c r="D36" s="108"/>
      <c r="E36" s="109"/>
      <c r="F36" s="110"/>
      <c r="G36" s="110"/>
      <c r="H36" s="245"/>
      <c r="I36" s="246"/>
    </row>
    <row r="37" spans="1:57">
      <c r="A37" s="96"/>
      <c r="B37" s="96"/>
      <c r="C37" s="96"/>
      <c r="D37" s="96"/>
      <c r="E37" s="96"/>
      <c r="F37" s="96"/>
      <c r="G37" s="96"/>
      <c r="H37" s="96"/>
      <c r="I37" s="96"/>
    </row>
    <row r="38" spans="1:57">
      <c r="B38" s="93"/>
      <c r="F38" s="111"/>
      <c r="G38" s="112"/>
      <c r="H38" s="112"/>
      <c r="I38" s="113"/>
    </row>
    <row r="39" spans="1:57">
      <c r="F39" s="111"/>
      <c r="G39" s="112"/>
      <c r="H39" s="112"/>
      <c r="I39" s="113"/>
    </row>
    <row r="40" spans="1:57">
      <c r="F40" s="111"/>
      <c r="G40" s="112"/>
      <c r="H40" s="112"/>
      <c r="I40" s="113"/>
    </row>
    <row r="41" spans="1:57">
      <c r="F41" s="111"/>
      <c r="G41" s="112"/>
      <c r="H41" s="112"/>
      <c r="I41" s="113"/>
    </row>
    <row r="42" spans="1:57">
      <c r="F42" s="111"/>
      <c r="G42" s="112"/>
      <c r="H42" s="112"/>
      <c r="I42" s="113"/>
    </row>
    <row r="43" spans="1:57">
      <c r="F43" s="111"/>
      <c r="G43" s="112"/>
      <c r="H43" s="112"/>
      <c r="I43" s="113"/>
    </row>
    <row r="44" spans="1:57">
      <c r="F44" s="111"/>
      <c r="G44" s="112"/>
      <c r="H44" s="112"/>
      <c r="I44" s="113"/>
    </row>
    <row r="45" spans="1:57">
      <c r="F45" s="111"/>
      <c r="G45" s="112"/>
      <c r="H45" s="112"/>
      <c r="I45" s="113"/>
    </row>
    <row r="46" spans="1:57">
      <c r="F46" s="111"/>
      <c r="G46" s="112"/>
      <c r="H46" s="112"/>
      <c r="I46" s="113"/>
    </row>
    <row r="47" spans="1:57">
      <c r="F47" s="111"/>
      <c r="G47" s="112"/>
      <c r="H47" s="112"/>
      <c r="I47" s="113"/>
    </row>
    <row r="48" spans="1:57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  <row r="75" spans="6:9">
      <c r="F75" s="111"/>
      <c r="G75" s="112"/>
      <c r="H75" s="112"/>
      <c r="I75" s="113"/>
    </row>
    <row r="76" spans="6:9">
      <c r="F76" s="111"/>
      <c r="G76" s="112"/>
      <c r="H76" s="112"/>
      <c r="I76" s="113"/>
    </row>
    <row r="77" spans="6:9">
      <c r="F77" s="111"/>
      <c r="G77" s="112"/>
      <c r="H77" s="112"/>
      <c r="I77" s="113"/>
    </row>
    <row r="78" spans="6:9">
      <c r="F78" s="111"/>
      <c r="G78" s="112"/>
      <c r="H78" s="112"/>
      <c r="I78" s="113"/>
    </row>
    <row r="79" spans="6:9">
      <c r="F79" s="111"/>
      <c r="G79" s="112"/>
      <c r="H79" s="112"/>
      <c r="I79" s="113"/>
    </row>
    <row r="80" spans="6:9">
      <c r="F80" s="111"/>
      <c r="G80" s="112"/>
      <c r="H80" s="112"/>
      <c r="I80" s="113"/>
    </row>
    <row r="81" spans="6:9">
      <c r="F81" s="111"/>
      <c r="G81" s="112"/>
      <c r="H81" s="112"/>
      <c r="I81" s="113"/>
    </row>
    <row r="82" spans="6:9">
      <c r="F82" s="111"/>
      <c r="G82" s="112"/>
      <c r="H82" s="112"/>
      <c r="I82" s="113"/>
    </row>
    <row r="83" spans="6:9">
      <c r="F83" s="111"/>
      <c r="G83" s="112"/>
      <c r="H83" s="112"/>
      <c r="I83" s="113"/>
    </row>
    <row r="84" spans="6:9">
      <c r="F84" s="111"/>
      <c r="G84" s="112"/>
      <c r="H84" s="112"/>
      <c r="I84" s="113"/>
    </row>
    <row r="85" spans="6:9">
      <c r="F85" s="111"/>
      <c r="G85" s="112"/>
      <c r="H85" s="112"/>
      <c r="I85" s="113"/>
    </row>
    <row r="86" spans="6:9">
      <c r="F86" s="111"/>
      <c r="G86" s="112"/>
      <c r="H86" s="112"/>
      <c r="I86" s="113"/>
    </row>
    <row r="87" spans="6:9">
      <c r="F87" s="111"/>
      <c r="G87" s="112"/>
      <c r="H87" s="112"/>
      <c r="I87" s="113"/>
    </row>
  </sheetData>
  <mergeCells count="4">
    <mergeCell ref="A1:B1"/>
    <mergeCell ref="A2:B2"/>
    <mergeCell ref="G2:I2"/>
    <mergeCell ref="H36:I3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6"/>
  <sheetViews>
    <sheetView showGridLines="0" showZeros="0" tabSelected="1" zoomScaleNormal="100" workbookViewId="0">
      <selection activeCell="C21" sqref="C21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47" t="s">
        <v>57</v>
      </c>
      <c r="B1" s="247"/>
      <c r="C1" s="247"/>
      <c r="D1" s="247"/>
      <c r="E1" s="247"/>
      <c r="F1" s="247"/>
      <c r="G1" s="247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8" t="s">
        <v>5</v>
      </c>
      <c r="B3" s="24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>
      <c r="A4" s="250" t="s">
        <v>1</v>
      </c>
      <c r="B4" s="251"/>
      <c r="C4" s="124" t="str">
        <f>CONCATENATE(cisloobjektu," ",nazevobjektu)</f>
        <v xml:space="preserve"> SO 006 Účtárna</v>
      </c>
      <c r="D4" s="125"/>
      <c r="E4" s="252"/>
      <c r="F4" s="252"/>
      <c r="G4" s="253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70</v>
      </c>
      <c r="C8" s="144" t="s">
        <v>71</v>
      </c>
      <c r="D8" s="145" t="s">
        <v>72</v>
      </c>
      <c r="E8" s="146">
        <v>39.6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73</v>
      </c>
      <c r="C9" s="144" t="s">
        <v>74</v>
      </c>
      <c r="D9" s="145" t="s">
        <v>72</v>
      </c>
      <c r="E9" s="146">
        <v>39.6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 ht="22.5">
      <c r="A10" s="142">
        <v>3</v>
      </c>
      <c r="B10" s="143" t="s">
        <v>75</v>
      </c>
      <c r="C10" s="144" t="s">
        <v>76</v>
      </c>
      <c r="D10" s="145" t="s">
        <v>77</v>
      </c>
      <c r="E10" s="146">
        <v>6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>
      <c r="A11" s="148"/>
      <c r="B11" s="149" t="s">
        <v>69</v>
      </c>
      <c r="C11" s="150" t="str">
        <f>CONCATENATE(B7," ",C7)</f>
        <v>1 Zemní práce</v>
      </c>
      <c r="D11" s="148"/>
      <c r="E11" s="151"/>
      <c r="F11" s="151"/>
      <c r="G11" s="152">
        <f>SUM(G7:G10)</f>
        <v>0</v>
      </c>
      <c r="O11" s="141">
        <v>4</v>
      </c>
      <c r="BA11" s="153">
        <f>SUM(BA7:BA10)</f>
        <v>0</v>
      </c>
      <c r="BB11" s="153">
        <f>SUM(BB7:BB10)</f>
        <v>0</v>
      </c>
      <c r="BC11" s="153">
        <f>SUM(BC7:BC10)</f>
        <v>0</v>
      </c>
      <c r="BD11" s="153">
        <f>SUM(BD7:BD10)</f>
        <v>0</v>
      </c>
      <c r="BE11" s="153">
        <f>SUM(BE7:BE10)</f>
        <v>0</v>
      </c>
    </row>
    <row r="12" spans="1:104">
      <c r="A12" s="134" t="s">
        <v>65</v>
      </c>
      <c r="B12" s="135" t="s">
        <v>78</v>
      </c>
      <c r="C12" s="136" t="s">
        <v>79</v>
      </c>
      <c r="D12" s="137"/>
      <c r="E12" s="138"/>
      <c r="F12" s="138"/>
      <c r="G12" s="139"/>
      <c r="H12" s="140"/>
      <c r="I12" s="140"/>
      <c r="O12" s="141">
        <v>1</v>
      </c>
    </row>
    <row r="13" spans="1:104" ht="22.5">
      <c r="A13" s="142">
        <v>4</v>
      </c>
      <c r="B13" s="143" t="s">
        <v>80</v>
      </c>
      <c r="C13" s="144" t="s">
        <v>551</v>
      </c>
      <c r="D13" s="145" t="s">
        <v>81</v>
      </c>
      <c r="E13" s="146">
        <v>28.8</v>
      </c>
      <c r="F13" s="146"/>
      <c r="G13" s="147">
        <f>E13*F13</f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>IF(AZ13=1,G13,0)</f>
        <v>0</v>
      </c>
      <c r="BB13" s="114">
        <f>IF(AZ13=2,G13,0)</f>
        <v>0</v>
      </c>
      <c r="BC13" s="114">
        <f>IF(AZ13=3,G13,0)</f>
        <v>0</v>
      </c>
      <c r="BD13" s="114">
        <f>IF(AZ13=4,G13,0)</f>
        <v>0</v>
      </c>
      <c r="BE13" s="114">
        <f>IF(AZ13=5,G13,0)</f>
        <v>0</v>
      </c>
      <c r="CZ13" s="114">
        <v>8.7889999999999996E-2</v>
      </c>
    </row>
    <row r="14" spans="1:104">
      <c r="A14" s="148"/>
      <c r="B14" s="149" t="s">
        <v>69</v>
      </c>
      <c r="C14" s="150" t="str">
        <f>CONCATENATE(B12," ",C12)</f>
        <v>3 Svislé a kompletní konstrukce</v>
      </c>
      <c r="D14" s="148"/>
      <c r="E14" s="151"/>
      <c r="F14" s="151"/>
      <c r="G14" s="152">
        <f>SUM(G12:G13)</f>
        <v>0</v>
      </c>
      <c r="O14" s="141">
        <v>4</v>
      </c>
      <c r="BA14" s="153">
        <f>SUM(BA12:BA13)</f>
        <v>0</v>
      </c>
      <c r="BB14" s="153">
        <f>SUM(BB12:BB13)</f>
        <v>0</v>
      </c>
      <c r="BC14" s="153">
        <f>SUM(BC12:BC13)</f>
        <v>0</v>
      </c>
      <c r="BD14" s="153">
        <f>SUM(BD12:BD13)</f>
        <v>0</v>
      </c>
      <c r="BE14" s="153">
        <f>SUM(BE12:BE13)</f>
        <v>0</v>
      </c>
    </row>
    <row r="15" spans="1:104">
      <c r="A15" s="134" t="s">
        <v>65</v>
      </c>
      <c r="B15" s="135" t="s">
        <v>82</v>
      </c>
      <c r="C15" s="136" t="s">
        <v>83</v>
      </c>
      <c r="D15" s="137"/>
      <c r="E15" s="138"/>
      <c r="F15" s="138"/>
      <c r="G15" s="139"/>
      <c r="H15" s="140"/>
      <c r="I15" s="140"/>
      <c r="O15" s="141">
        <v>1</v>
      </c>
    </row>
    <row r="16" spans="1:104">
      <c r="A16" s="142">
        <v>5</v>
      </c>
      <c r="B16" s="143" t="s">
        <v>84</v>
      </c>
      <c r="C16" s="144" t="s">
        <v>85</v>
      </c>
      <c r="D16" s="145" t="s">
        <v>81</v>
      </c>
      <c r="E16" s="146">
        <v>16.47</v>
      </c>
      <c r="F16" s="146"/>
      <c r="G16" s="147">
        <f>E16*F16</f>
        <v>0</v>
      </c>
      <c r="O16" s="141">
        <v>2</v>
      </c>
      <c r="AA16" s="114">
        <v>12</v>
      </c>
      <c r="AB16" s="114">
        <v>0</v>
      </c>
      <c r="AC16" s="114">
        <v>5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3.1539999999999999E-2</v>
      </c>
    </row>
    <row r="17" spans="1:104">
      <c r="A17" s="142">
        <v>6</v>
      </c>
      <c r="B17" s="143" t="s">
        <v>86</v>
      </c>
      <c r="C17" s="144" t="s">
        <v>87</v>
      </c>
      <c r="D17" s="145" t="s">
        <v>81</v>
      </c>
      <c r="E17" s="146">
        <v>44.752000000000002</v>
      </c>
      <c r="F17" s="146"/>
      <c r="G17" s="147">
        <f>E17*F17</f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2.8459999999999999E-2</v>
      </c>
    </row>
    <row r="18" spans="1:104">
      <c r="A18" s="148"/>
      <c r="B18" s="149" t="s">
        <v>69</v>
      </c>
      <c r="C18" s="150" t="str">
        <f>CONCATENATE(B15," ",C15)</f>
        <v>61 Upravy povrchů vnitřní</v>
      </c>
      <c r="D18" s="148"/>
      <c r="E18" s="151"/>
      <c r="F18" s="151"/>
      <c r="G18" s="152">
        <f>SUM(G15:G17)</f>
        <v>0</v>
      </c>
      <c r="O18" s="141">
        <v>4</v>
      </c>
      <c r="BA18" s="153">
        <f>SUM(BA15:BA17)</f>
        <v>0</v>
      </c>
      <c r="BB18" s="153">
        <f>SUM(BB15:BB17)</f>
        <v>0</v>
      </c>
      <c r="BC18" s="153">
        <f>SUM(BC15:BC17)</f>
        <v>0</v>
      </c>
      <c r="BD18" s="153">
        <f>SUM(BD15:BD17)</f>
        <v>0</v>
      </c>
      <c r="BE18" s="153">
        <f>SUM(BE15:BE17)</f>
        <v>0</v>
      </c>
    </row>
    <row r="19" spans="1:104">
      <c r="A19" s="134" t="s">
        <v>65</v>
      </c>
      <c r="B19" s="135" t="s">
        <v>88</v>
      </c>
      <c r="C19" s="136" t="s">
        <v>89</v>
      </c>
      <c r="D19" s="137"/>
      <c r="E19" s="138"/>
      <c r="F19" s="138"/>
      <c r="G19" s="139"/>
      <c r="H19" s="140"/>
      <c r="I19" s="140"/>
      <c r="O19" s="141">
        <v>1</v>
      </c>
    </row>
    <row r="20" spans="1:104" ht="22.5">
      <c r="A20" s="142">
        <v>7</v>
      </c>
      <c r="B20" s="143" t="s">
        <v>90</v>
      </c>
      <c r="C20" s="144" t="s">
        <v>552</v>
      </c>
      <c r="D20" s="145" t="s">
        <v>81</v>
      </c>
      <c r="E20" s="146">
        <v>79.2</v>
      </c>
      <c r="F20" s="146"/>
      <c r="G20" s="147">
        <f>E20*F20</f>
        <v>0</v>
      </c>
      <c r="O20" s="141">
        <v>2</v>
      </c>
      <c r="AA20" s="114">
        <v>12</v>
      </c>
      <c r="AB20" s="114">
        <v>0</v>
      </c>
      <c r="AC20" s="114">
        <v>7</v>
      </c>
      <c r="AZ20" s="114">
        <v>1</v>
      </c>
      <c r="BA20" s="114">
        <f>IF(AZ20=1,G20,0)</f>
        <v>0</v>
      </c>
      <c r="BB20" s="114">
        <f>IF(AZ20=2,G20,0)</f>
        <v>0</v>
      </c>
      <c r="BC20" s="114">
        <f>IF(AZ20=3,G20,0)</f>
        <v>0</v>
      </c>
      <c r="BD20" s="114">
        <f>IF(AZ20=4,G20,0)</f>
        <v>0</v>
      </c>
      <c r="BE20" s="114">
        <f>IF(AZ20=5,G20,0)</f>
        <v>0</v>
      </c>
      <c r="CZ20" s="114">
        <v>1.5559999999999999E-2</v>
      </c>
    </row>
    <row r="21" spans="1:104" ht="22.5">
      <c r="A21" s="142">
        <v>8</v>
      </c>
      <c r="B21" s="143" t="s">
        <v>91</v>
      </c>
      <c r="C21" s="144" t="s">
        <v>546</v>
      </c>
      <c r="D21" s="145" t="s">
        <v>81</v>
      </c>
      <c r="E21" s="146">
        <v>62.023200000000003</v>
      </c>
      <c r="F21" s="146"/>
      <c r="G21" s="147">
        <f>E21*F21</f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1.0919999999999999E-2</v>
      </c>
    </row>
    <row r="22" spans="1:104" ht="22.5">
      <c r="A22" s="142">
        <v>9</v>
      </c>
      <c r="B22" s="143" t="s">
        <v>92</v>
      </c>
      <c r="C22" s="144" t="s">
        <v>547</v>
      </c>
      <c r="D22" s="145" t="s">
        <v>81</v>
      </c>
      <c r="E22" s="146">
        <v>427.77249999999998</v>
      </c>
      <c r="F22" s="146"/>
      <c r="G22" s="147">
        <f>E22*F22</f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>IF(AZ22=1,G22,0)</f>
        <v>0</v>
      </c>
      <c r="BB22" s="114">
        <f>IF(AZ22=2,G22,0)</f>
        <v>0</v>
      </c>
      <c r="BC22" s="114">
        <f>IF(AZ22=3,G22,0)</f>
        <v>0</v>
      </c>
      <c r="BD22" s="114">
        <f>IF(AZ22=4,G22,0)</f>
        <v>0</v>
      </c>
      <c r="BE22" s="114">
        <f>IF(AZ22=5,G22,0)</f>
        <v>0</v>
      </c>
      <c r="CZ22" s="114">
        <v>1.32E-2</v>
      </c>
    </row>
    <row r="23" spans="1:104">
      <c r="A23" s="142">
        <v>10</v>
      </c>
      <c r="B23" s="143" t="s">
        <v>93</v>
      </c>
      <c r="C23" s="144" t="s">
        <v>94</v>
      </c>
      <c r="D23" s="145" t="s">
        <v>81</v>
      </c>
      <c r="E23" s="146">
        <v>568.99</v>
      </c>
      <c r="F23" s="146"/>
      <c r="G23" s="147">
        <f>E23*F23</f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>IF(AZ23=1,G23,0)</f>
        <v>0</v>
      </c>
      <c r="BB23" s="114">
        <f>IF(AZ23=2,G23,0)</f>
        <v>0</v>
      </c>
      <c r="BC23" s="114">
        <f>IF(AZ23=3,G23,0)</f>
        <v>0</v>
      </c>
      <c r="BD23" s="114">
        <f>IF(AZ23=4,G23,0)</f>
        <v>0</v>
      </c>
      <c r="BE23" s="114">
        <f>IF(AZ23=5,G23,0)</f>
        <v>0</v>
      </c>
      <c r="CZ23" s="114">
        <v>2.0000000000000002E-5</v>
      </c>
    </row>
    <row r="24" spans="1:104">
      <c r="A24" s="142">
        <v>11</v>
      </c>
      <c r="B24" s="143" t="s">
        <v>95</v>
      </c>
      <c r="C24" s="144" t="s">
        <v>96</v>
      </c>
      <c r="D24" s="145" t="s">
        <v>81</v>
      </c>
      <c r="E24" s="146">
        <v>85.348500000000001</v>
      </c>
      <c r="F24" s="146"/>
      <c r="G24" s="147">
        <f>E24*F24</f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1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4.6170000000000003E-2</v>
      </c>
    </row>
    <row r="25" spans="1:104">
      <c r="A25" s="148"/>
      <c r="B25" s="149" t="s">
        <v>69</v>
      </c>
      <c r="C25" s="150" t="str">
        <f>CONCATENATE(B19," ",C19)</f>
        <v>62 Upravy povrchů vnější</v>
      </c>
      <c r="D25" s="148"/>
      <c r="E25" s="151"/>
      <c r="F25" s="151"/>
      <c r="G25" s="152">
        <f>SUM(G19:G24)</f>
        <v>0</v>
      </c>
      <c r="O25" s="141">
        <v>4</v>
      </c>
      <c r="BA25" s="153">
        <f>SUM(BA19:BA24)</f>
        <v>0</v>
      </c>
      <c r="BB25" s="153">
        <f>SUM(BB19:BB24)</f>
        <v>0</v>
      </c>
      <c r="BC25" s="153">
        <f>SUM(BC19:BC24)</f>
        <v>0</v>
      </c>
      <c r="BD25" s="153">
        <f>SUM(BD19:BD24)</f>
        <v>0</v>
      </c>
      <c r="BE25" s="153">
        <f>SUM(BE19:BE24)</f>
        <v>0</v>
      </c>
    </row>
    <row r="26" spans="1:104">
      <c r="A26" s="134" t="s">
        <v>65</v>
      </c>
      <c r="B26" s="135" t="s">
        <v>97</v>
      </c>
      <c r="C26" s="136" t="s">
        <v>98</v>
      </c>
      <c r="D26" s="137"/>
      <c r="E26" s="138"/>
      <c r="F26" s="138"/>
      <c r="G26" s="139"/>
      <c r="H26" s="140"/>
      <c r="I26" s="140"/>
      <c r="O26" s="141">
        <v>1</v>
      </c>
    </row>
    <row r="27" spans="1:104" ht="22.5">
      <c r="A27" s="142">
        <v>12</v>
      </c>
      <c r="B27" s="143" t="s">
        <v>99</v>
      </c>
      <c r="C27" s="144" t="s">
        <v>100</v>
      </c>
      <c r="D27" s="145" t="s">
        <v>81</v>
      </c>
      <c r="E27" s="146">
        <v>33.39</v>
      </c>
      <c r="F27" s="146"/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12</v>
      </c>
      <c r="AZ27" s="114">
        <v>1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0.24154999999999999</v>
      </c>
    </row>
    <row r="28" spans="1:104">
      <c r="A28" s="142">
        <v>13</v>
      </c>
      <c r="B28" s="143" t="s">
        <v>101</v>
      </c>
      <c r="C28" s="144" t="s">
        <v>102</v>
      </c>
      <c r="D28" s="145" t="s">
        <v>81</v>
      </c>
      <c r="E28" s="146">
        <v>14.31</v>
      </c>
      <c r="F28" s="146"/>
      <c r="G28" s="147">
        <f>E28*F28</f>
        <v>0</v>
      </c>
      <c r="O28" s="141">
        <v>2</v>
      </c>
      <c r="AA28" s="114">
        <v>12</v>
      </c>
      <c r="AB28" s="114">
        <v>0</v>
      </c>
      <c r="AC28" s="114">
        <v>13</v>
      </c>
      <c r="AZ28" s="114">
        <v>1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0.27827000000000002</v>
      </c>
    </row>
    <row r="29" spans="1:104">
      <c r="A29" s="142">
        <v>14</v>
      </c>
      <c r="B29" s="143" t="s">
        <v>103</v>
      </c>
      <c r="C29" s="144" t="s">
        <v>104</v>
      </c>
      <c r="D29" s="145" t="s">
        <v>105</v>
      </c>
      <c r="E29" s="146">
        <v>32.6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1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7.2849999999999998E-2</v>
      </c>
    </row>
    <row r="30" spans="1:104">
      <c r="A30" s="148"/>
      <c r="B30" s="149" t="s">
        <v>69</v>
      </c>
      <c r="C30" s="150" t="str">
        <f>CONCATENATE(B26," ",C26)</f>
        <v>63 Podlahy a podlahové konstrukce</v>
      </c>
      <c r="D30" s="148"/>
      <c r="E30" s="151"/>
      <c r="F30" s="151"/>
      <c r="G30" s="152">
        <f>SUM(G26:G29)</f>
        <v>0</v>
      </c>
      <c r="O30" s="141">
        <v>4</v>
      </c>
      <c r="BA30" s="153">
        <f>SUM(BA26:BA29)</f>
        <v>0</v>
      </c>
      <c r="BB30" s="153">
        <f>SUM(BB26:BB29)</f>
        <v>0</v>
      </c>
      <c r="BC30" s="153">
        <f>SUM(BC26:BC29)</f>
        <v>0</v>
      </c>
      <c r="BD30" s="153">
        <f>SUM(BD26:BD29)</f>
        <v>0</v>
      </c>
      <c r="BE30" s="153">
        <f>SUM(BE26:BE29)</f>
        <v>0</v>
      </c>
    </row>
    <row r="31" spans="1:104">
      <c r="A31" s="134" t="s">
        <v>65</v>
      </c>
      <c r="B31" s="135" t="s">
        <v>106</v>
      </c>
      <c r="C31" s="136" t="s">
        <v>107</v>
      </c>
      <c r="D31" s="137"/>
      <c r="E31" s="138"/>
      <c r="F31" s="138"/>
      <c r="G31" s="139"/>
      <c r="H31" s="140"/>
      <c r="I31" s="140"/>
      <c r="O31" s="141">
        <v>1</v>
      </c>
    </row>
    <row r="32" spans="1:104">
      <c r="A32" s="142">
        <v>15</v>
      </c>
      <c r="B32" s="143" t="s">
        <v>108</v>
      </c>
      <c r="C32" s="144" t="s">
        <v>109</v>
      </c>
      <c r="D32" s="145" t="s">
        <v>110</v>
      </c>
      <c r="E32" s="146">
        <v>45</v>
      </c>
      <c r="F32" s="146"/>
      <c r="G32" s="147">
        <f>E32*F32</f>
        <v>0</v>
      </c>
      <c r="O32" s="141">
        <v>2</v>
      </c>
      <c r="AA32" s="114">
        <v>12</v>
      </c>
      <c r="AB32" s="114">
        <v>0</v>
      </c>
      <c r="AC32" s="114">
        <v>15</v>
      </c>
      <c r="AZ32" s="114">
        <v>1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4.1279999999999997E-2</v>
      </c>
    </row>
    <row r="33" spans="1:104">
      <c r="A33" s="142">
        <v>16</v>
      </c>
      <c r="B33" s="143" t="s">
        <v>111</v>
      </c>
      <c r="C33" s="144" t="s">
        <v>112</v>
      </c>
      <c r="D33" s="145" t="s">
        <v>110</v>
      </c>
      <c r="E33" s="146">
        <v>2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16</v>
      </c>
      <c r="AZ33" s="114">
        <v>1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5.5160000000000001E-2</v>
      </c>
    </row>
    <row r="34" spans="1:104">
      <c r="A34" s="142">
        <v>17</v>
      </c>
      <c r="B34" s="143" t="s">
        <v>113</v>
      </c>
      <c r="C34" s="144" t="s">
        <v>114</v>
      </c>
      <c r="D34" s="145" t="s">
        <v>105</v>
      </c>
      <c r="E34" s="146">
        <v>260.18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17</v>
      </c>
      <c r="AZ34" s="114">
        <v>1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1E-4</v>
      </c>
    </row>
    <row r="35" spans="1:104">
      <c r="A35" s="148"/>
      <c r="B35" s="149" t="s">
        <v>69</v>
      </c>
      <c r="C35" s="150" t="str">
        <f>CONCATENATE(B31," ",C31)</f>
        <v>64 Výplně otvorů</v>
      </c>
      <c r="D35" s="148"/>
      <c r="E35" s="151"/>
      <c r="F35" s="151"/>
      <c r="G35" s="152">
        <f>SUM(G31:G34)</f>
        <v>0</v>
      </c>
      <c r="O35" s="141">
        <v>4</v>
      </c>
      <c r="BA35" s="153">
        <f>SUM(BA31:BA34)</f>
        <v>0</v>
      </c>
      <c r="BB35" s="153">
        <f>SUM(BB31:BB34)</f>
        <v>0</v>
      </c>
      <c r="BC35" s="153">
        <f>SUM(BC31:BC34)</f>
        <v>0</v>
      </c>
      <c r="BD35" s="153">
        <f>SUM(BD31:BD34)</f>
        <v>0</v>
      </c>
      <c r="BE35" s="153">
        <f>SUM(BE31:BE34)</f>
        <v>0</v>
      </c>
    </row>
    <row r="36" spans="1:104">
      <c r="A36" s="134" t="s">
        <v>65</v>
      </c>
      <c r="B36" s="135" t="s">
        <v>115</v>
      </c>
      <c r="C36" s="136" t="s">
        <v>116</v>
      </c>
      <c r="D36" s="137"/>
      <c r="E36" s="138"/>
      <c r="F36" s="138"/>
      <c r="G36" s="139"/>
      <c r="H36" s="140"/>
      <c r="I36" s="140"/>
      <c r="O36" s="141">
        <v>1</v>
      </c>
    </row>
    <row r="37" spans="1:104">
      <c r="A37" s="142">
        <v>18</v>
      </c>
      <c r="B37" s="143" t="s">
        <v>117</v>
      </c>
      <c r="C37" s="144" t="s">
        <v>118</v>
      </c>
      <c r="D37" s="145" t="s">
        <v>81</v>
      </c>
      <c r="E37" s="146">
        <v>299.62240000000003</v>
      </c>
      <c r="F37" s="146"/>
      <c r="G37" s="147">
        <f t="shared" ref="G37:G42" si="0">E37*F37</f>
        <v>0</v>
      </c>
      <c r="O37" s="141">
        <v>2</v>
      </c>
      <c r="AA37" s="114">
        <v>12</v>
      </c>
      <c r="AB37" s="114">
        <v>0</v>
      </c>
      <c r="AC37" s="114">
        <v>18</v>
      </c>
      <c r="AZ37" s="114">
        <v>1</v>
      </c>
      <c r="BA37" s="114">
        <f t="shared" ref="BA37:BA42" si="1">IF(AZ37=1,G37,0)</f>
        <v>0</v>
      </c>
      <c r="BB37" s="114">
        <f t="shared" ref="BB37:BB42" si="2">IF(AZ37=2,G37,0)</f>
        <v>0</v>
      </c>
      <c r="BC37" s="114">
        <f t="shared" ref="BC37:BC42" si="3">IF(AZ37=3,G37,0)</f>
        <v>0</v>
      </c>
      <c r="BD37" s="114">
        <f t="shared" ref="BD37:BD42" si="4">IF(AZ37=4,G37,0)</f>
        <v>0</v>
      </c>
      <c r="BE37" s="114">
        <f t="shared" ref="BE37:BE42" si="5">IF(AZ37=5,G37,0)</f>
        <v>0</v>
      </c>
      <c r="CZ37" s="114">
        <v>3.338E-2</v>
      </c>
    </row>
    <row r="38" spans="1:104">
      <c r="A38" s="142">
        <v>19</v>
      </c>
      <c r="B38" s="143" t="s">
        <v>119</v>
      </c>
      <c r="C38" s="144" t="s">
        <v>120</v>
      </c>
      <c r="D38" s="145" t="s">
        <v>81</v>
      </c>
      <c r="E38" s="146">
        <v>299.62</v>
      </c>
      <c r="F38" s="146"/>
      <c r="G38" s="147">
        <f t="shared" si="0"/>
        <v>0</v>
      </c>
      <c r="O38" s="141">
        <v>2</v>
      </c>
      <c r="AA38" s="114">
        <v>12</v>
      </c>
      <c r="AB38" s="114">
        <v>0</v>
      </c>
      <c r="AC38" s="114">
        <v>19</v>
      </c>
      <c r="AZ38" s="114">
        <v>1</v>
      </c>
      <c r="BA38" s="114">
        <f t="shared" si="1"/>
        <v>0</v>
      </c>
      <c r="BB38" s="114">
        <f t="shared" si="2"/>
        <v>0</v>
      </c>
      <c r="BC38" s="114">
        <f t="shared" si="3"/>
        <v>0</v>
      </c>
      <c r="BD38" s="114">
        <f t="shared" si="4"/>
        <v>0</v>
      </c>
      <c r="BE38" s="114">
        <f t="shared" si="5"/>
        <v>0</v>
      </c>
      <c r="CZ38" s="114">
        <v>9.7000000000000005E-4</v>
      </c>
    </row>
    <row r="39" spans="1:104">
      <c r="A39" s="142">
        <v>20</v>
      </c>
      <c r="B39" s="143" t="s">
        <v>121</v>
      </c>
      <c r="C39" s="144" t="s">
        <v>122</v>
      </c>
      <c r="D39" s="145" t="s">
        <v>81</v>
      </c>
      <c r="E39" s="146">
        <v>299.62</v>
      </c>
      <c r="F39" s="146"/>
      <c r="G39" s="147">
        <f t="shared" si="0"/>
        <v>0</v>
      </c>
      <c r="O39" s="141">
        <v>2</v>
      </c>
      <c r="AA39" s="114">
        <v>12</v>
      </c>
      <c r="AB39" s="114">
        <v>0</v>
      </c>
      <c r="AC39" s="114">
        <v>20</v>
      </c>
      <c r="AZ39" s="114">
        <v>1</v>
      </c>
      <c r="BA39" s="114">
        <f t="shared" si="1"/>
        <v>0</v>
      </c>
      <c r="BB39" s="114">
        <f t="shared" si="2"/>
        <v>0</v>
      </c>
      <c r="BC39" s="114">
        <f t="shared" si="3"/>
        <v>0</v>
      </c>
      <c r="BD39" s="114">
        <f t="shared" si="4"/>
        <v>0</v>
      </c>
      <c r="BE39" s="114">
        <f t="shared" si="5"/>
        <v>0</v>
      </c>
      <c r="CZ39" s="114">
        <v>0</v>
      </c>
    </row>
    <row r="40" spans="1:104">
      <c r="A40" s="142">
        <v>21</v>
      </c>
      <c r="B40" s="143" t="s">
        <v>123</v>
      </c>
      <c r="C40" s="144" t="s">
        <v>124</v>
      </c>
      <c r="D40" s="145" t="s">
        <v>81</v>
      </c>
      <c r="E40" s="146">
        <v>299.62</v>
      </c>
      <c r="F40" s="146"/>
      <c r="G40" s="147">
        <f t="shared" si="0"/>
        <v>0</v>
      </c>
      <c r="O40" s="141">
        <v>2</v>
      </c>
      <c r="AA40" s="114">
        <v>12</v>
      </c>
      <c r="AB40" s="114">
        <v>0</v>
      </c>
      <c r="AC40" s="114">
        <v>21</v>
      </c>
      <c r="AZ40" s="114">
        <v>1</v>
      </c>
      <c r="BA40" s="114">
        <f t="shared" si="1"/>
        <v>0</v>
      </c>
      <c r="BB40" s="114">
        <f t="shared" si="2"/>
        <v>0</v>
      </c>
      <c r="BC40" s="114">
        <f t="shared" si="3"/>
        <v>0</v>
      </c>
      <c r="BD40" s="114">
        <f t="shared" si="4"/>
        <v>0</v>
      </c>
      <c r="BE40" s="114">
        <f t="shared" si="5"/>
        <v>0</v>
      </c>
      <c r="CZ40" s="114">
        <v>0</v>
      </c>
    </row>
    <row r="41" spans="1:104">
      <c r="A41" s="142">
        <v>22</v>
      </c>
      <c r="B41" s="143" t="s">
        <v>125</v>
      </c>
      <c r="C41" s="144" t="s">
        <v>126</v>
      </c>
      <c r="D41" s="145" t="s">
        <v>81</v>
      </c>
      <c r="E41" s="146">
        <v>299.62</v>
      </c>
      <c r="F41" s="146"/>
      <c r="G41" s="147">
        <f t="shared" si="0"/>
        <v>0</v>
      </c>
      <c r="O41" s="141">
        <v>2</v>
      </c>
      <c r="AA41" s="114">
        <v>12</v>
      </c>
      <c r="AB41" s="114">
        <v>0</v>
      </c>
      <c r="AC41" s="114">
        <v>22</v>
      </c>
      <c r="AZ41" s="114">
        <v>1</v>
      </c>
      <c r="BA41" s="114">
        <f t="shared" si="1"/>
        <v>0</v>
      </c>
      <c r="BB41" s="114">
        <f t="shared" si="2"/>
        <v>0</v>
      </c>
      <c r="BC41" s="114">
        <f t="shared" si="3"/>
        <v>0</v>
      </c>
      <c r="BD41" s="114">
        <f t="shared" si="4"/>
        <v>0</v>
      </c>
      <c r="BE41" s="114">
        <f t="shared" si="5"/>
        <v>0</v>
      </c>
      <c r="CZ41" s="114">
        <v>0</v>
      </c>
    </row>
    <row r="42" spans="1:104">
      <c r="A42" s="142">
        <v>23</v>
      </c>
      <c r="B42" s="143" t="s">
        <v>127</v>
      </c>
      <c r="C42" s="144" t="s">
        <v>128</v>
      </c>
      <c r="D42" s="145" t="s">
        <v>81</v>
      </c>
      <c r="E42" s="146">
        <v>299.62</v>
      </c>
      <c r="F42" s="146"/>
      <c r="G42" s="147">
        <f t="shared" si="0"/>
        <v>0</v>
      </c>
      <c r="O42" s="141">
        <v>2</v>
      </c>
      <c r="AA42" s="114">
        <v>12</v>
      </c>
      <c r="AB42" s="114">
        <v>0</v>
      </c>
      <c r="AC42" s="114">
        <v>23</v>
      </c>
      <c r="AZ42" s="114">
        <v>1</v>
      </c>
      <c r="BA42" s="114">
        <f t="shared" si="1"/>
        <v>0</v>
      </c>
      <c r="BB42" s="114">
        <f t="shared" si="2"/>
        <v>0</v>
      </c>
      <c r="BC42" s="114">
        <f t="shared" si="3"/>
        <v>0</v>
      </c>
      <c r="BD42" s="114">
        <f t="shared" si="4"/>
        <v>0</v>
      </c>
      <c r="BE42" s="114">
        <f t="shared" si="5"/>
        <v>0</v>
      </c>
      <c r="CZ42" s="114">
        <v>0</v>
      </c>
    </row>
    <row r="43" spans="1:104">
      <c r="A43" s="148"/>
      <c r="B43" s="149" t="s">
        <v>69</v>
      </c>
      <c r="C43" s="150" t="str">
        <f>CONCATENATE(B36," ",C36)</f>
        <v>94 Lešení a stavební výtahy</v>
      </c>
      <c r="D43" s="148"/>
      <c r="E43" s="151"/>
      <c r="F43" s="151"/>
      <c r="G43" s="152">
        <f>SUM(G36:G42)</f>
        <v>0</v>
      </c>
      <c r="O43" s="141">
        <v>4</v>
      </c>
      <c r="BA43" s="153">
        <f>SUM(BA36:BA42)</f>
        <v>0</v>
      </c>
      <c r="BB43" s="153">
        <f>SUM(BB36:BB42)</f>
        <v>0</v>
      </c>
      <c r="BC43" s="153">
        <f>SUM(BC36:BC42)</f>
        <v>0</v>
      </c>
      <c r="BD43" s="153">
        <f>SUM(BD36:BD42)</f>
        <v>0</v>
      </c>
      <c r="BE43" s="153">
        <f>SUM(BE36:BE42)</f>
        <v>0</v>
      </c>
    </row>
    <row r="44" spans="1:104">
      <c r="A44" s="134" t="s">
        <v>65</v>
      </c>
      <c r="B44" s="135" t="s">
        <v>129</v>
      </c>
      <c r="C44" s="136" t="s">
        <v>130</v>
      </c>
      <c r="D44" s="137"/>
      <c r="E44" s="138"/>
      <c r="F44" s="138"/>
      <c r="G44" s="139"/>
      <c r="H44" s="140"/>
      <c r="I44" s="140"/>
      <c r="O44" s="141">
        <v>1</v>
      </c>
    </row>
    <row r="45" spans="1:104">
      <c r="A45" s="142">
        <v>24</v>
      </c>
      <c r="B45" s="143" t="s">
        <v>131</v>
      </c>
      <c r="C45" s="144" t="s">
        <v>132</v>
      </c>
      <c r="D45" s="145" t="s">
        <v>81</v>
      </c>
      <c r="E45" s="146">
        <v>695.52</v>
      </c>
      <c r="F45" s="146"/>
      <c r="G45" s="147">
        <f>E45*F45</f>
        <v>0</v>
      </c>
      <c r="O45" s="141">
        <v>2</v>
      </c>
      <c r="AA45" s="114">
        <v>12</v>
      </c>
      <c r="AB45" s="114">
        <v>0</v>
      </c>
      <c r="AC45" s="114">
        <v>24</v>
      </c>
      <c r="AZ45" s="114">
        <v>1</v>
      </c>
      <c r="BA45" s="114">
        <f>IF(AZ45=1,G45,0)</f>
        <v>0</v>
      </c>
      <c r="BB45" s="114">
        <f>IF(AZ45=2,G45,0)</f>
        <v>0</v>
      </c>
      <c r="BC45" s="114">
        <f>IF(AZ45=3,G45,0)</f>
        <v>0</v>
      </c>
      <c r="BD45" s="114">
        <f>IF(AZ45=4,G45,0)</f>
        <v>0</v>
      </c>
      <c r="BE45" s="114">
        <f>IF(AZ45=5,G45,0)</f>
        <v>0</v>
      </c>
      <c r="CZ45" s="114">
        <v>4.0000000000000003E-5</v>
      </c>
    </row>
    <row r="46" spans="1:104">
      <c r="A46" s="142">
        <v>25</v>
      </c>
      <c r="B46" s="143" t="s">
        <v>133</v>
      </c>
      <c r="C46" s="144" t="s">
        <v>134</v>
      </c>
      <c r="D46" s="145" t="s">
        <v>77</v>
      </c>
      <c r="E46" s="146">
        <v>1</v>
      </c>
      <c r="F46" s="146"/>
      <c r="G46" s="147">
        <f>E46*F46</f>
        <v>0</v>
      </c>
      <c r="O46" s="141">
        <v>2</v>
      </c>
      <c r="AA46" s="114">
        <v>12</v>
      </c>
      <c r="AB46" s="114">
        <v>0</v>
      </c>
      <c r="AC46" s="114">
        <v>25</v>
      </c>
      <c r="AZ46" s="114">
        <v>1</v>
      </c>
      <c r="BA46" s="114">
        <f>IF(AZ46=1,G46,0)</f>
        <v>0</v>
      </c>
      <c r="BB46" s="114">
        <f>IF(AZ46=2,G46,0)</f>
        <v>0</v>
      </c>
      <c r="BC46" s="114">
        <f>IF(AZ46=3,G46,0)</f>
        <v>0</v>
      </c>
      <c r="BD46" s="114">
        <f>IF(AZ46=4,G46,0)</f>
        <v>0</v>
      </c>
      <c r="BE46" s="114">
        <f>IF(AZ46=5,G46,0)</f>
        <v>0</v>
      </c>
      <c r="CZ46" s="114">
        <v>0</v>
      </c>
    </row>
    <row r="47" spans="1:104">
      <c r="A47" s="148"/>
      <c r="B47" s="149" t="s">
        <v>69</v>
      </c>
      <c r="C47" s="150" t="str">
        <f>CONCATENATE(B44," ",C44)</f>
        <v>95 Dokončovací kce na pozem.stav.</v>
      </c>
      <c r="D47" s="148"/>
      <c r="E47" s="151"/>
      <c r="F47" s="151"/>
      <c r="G47" s="152">
        <f>SUM(G44:G46)</f>
        <v>0</v>
      </c>
      <c r="O47" s="141">
        <v>4</v>
      </c>
      <c r="BA47" s="153">
        <f>SUM(BA44:BA46)</f>
        <v>0</v>
      </c>
      <c r="BB47" s="153">
        <f>SUM(BB44:BB46)</f>
        <v>0</v>
      </c>
      <c r="BC47" s="153">
        <f>SUM(BC44:BC46)</f>
        <v>0</v>
      </c>
      <c r="BD47" s="153">
        <f>SUM(BD44:BD46)</f>
        <v>0</v>
      </c>
      <c r="BE47" s="153">
        <f>SUM(BE44:BE46)</f>
        <v>0</v>
      </c>
    </row>
    <row r="48" spans="1:104">
      <c r="A48" s="134" t="s">
        <v>65</v>
      </c>
      <c r="B48" s="135" t="s">
        <v>135</v>
      </c>
      <c r="C48" s="136" t="s">
        <v>136</v>
      </c>
      <c r="D48" s="137"/>
      <c r="E48" s="138"/>
      <c r="F48" s="138"/>
      <c r="G48" s="139"/>
      <c r="H48" s="140"/>
      <c r="I48" s="140"/>
      <c r="O48" s="141">
        <v>1</v>
      </c>
    </row>
    <row r="49" spans="1:104">
      <c r="A49" s="142">
        <v>26</v>
      </c>
      <c r="B49" s="143" t="s">
        <v>137</v>
      </c>
      <c r="C49" s="144" t="s">
        <v>138</v>
      </c>
      <c r="D49" s="145" t="s">
        <v>81</v>
      </c>
      <c r="E49" s="146">
        <v>16.47</v>
      </c>
      <c r="F49" s="146"/>
      <c r="G49" s="147">
        <f t="shared" ref="G49:G72" si="6">E49*F49</f>
        <v>0</v>
      </c>
      <c r="O49" s="141">
        <v>2</v>
      </c>
      <c r="AA49" s="114">
        <v>12</v>
      </c>
      <c r="AB49" s="114">
        <v>0</v>
      </c>
      <c r="AC49" s="114">
        <v>26</v>
      </c>
      <c r="AZ49" s="114">
        <v>1</v>
      </c>
      <c r="BA49" s="114">
        <f t="shared" ref="BA49:BA72" si="7">IF(AZ49=1,G49,0)</f>
        <v>0</v>
      </c>
      <c r="BB49" s="114">
        <f t="shared" ref="BB49:BB72" si="8">IF(AZ49=2,G49,0)</f>
        <v>0</v>
      </c>
      <c r="BC49" s="114">
        <f t="shared" ref="BC49:BC72" si="9">IF(AZ49=3,G49,0)</f>
        <v>0</v>
      </c>
      <c r="BD49" s="114">
        <f t="shared" ref="BD49:BD72" si="10">IF(AZ49=4,G49,0)</f>
        <v>0</v>
      </c>
      <c r="BE49" s="114">
        <f t="shared" ref="BE49:BE72" si="11">IF(AZ49=5,G49,0)</f>
        <v>0</v>
      </c>
      <c r="CZ49" s="114">
        <v>0</v>
      </c>
    </row>
    <row r="50" spans="1:104">
      <c r="A50" s="142">
        <v>27</v>
      </c>
      <c r="B50" s="143" t="s">
        <v>139</v>
      </c>
      <c r="C50" s="144" t="s">
        <v>140</v>
      </c>
      <c r="D50" s="145" t="s">
        <v>81</v>
      </c>
      <c r="E50" s="146">
        <v>44.75</v>
      </c>
      <c r="F50" s="146"/>
      <c r="G50" s="147">
        <f t="shared" si="6"/>
        <v>0</v>
      </c>
      <c r="O50" s="141">
        <v>2</v>
      </c>
      <c r="AA50" s="114">
        <v>12</v>
      </c>
      <c r="AB50" s="114">
        <v>0</v>
      </c>
      <c r="AC50" s="114">
        <v>27</v>
      </c>
      <c r="AZ50" s="114">
        <v>1</v>
      </c>
      <c r="BA50" s="114">
        <f t="shared" si="7"/>
        <v>0</v>
      </c>
      <c r="BB50" s="114">
        <f t="shared" si="8"/>
        <v>0</v>
      </c>
      <c r="BC50" s="114">
        <f t="shared" si="9"/>
        <v>0</v>
      </c>
      <c r="BD50" s="114">
        <f t="shared" si="10"/>
        <v>0</v>
      </c>
      <c r="BE50" s="114">
        <f t="shared" si="11"/>
        <v>0</v>
      </c>
      <c r="CZ50" s="114">
        <v>0</v>
      </c>
    </row>
    <row r="51" spans="1:104" ht="22.5">
      <c r="A51" s="142">
        <v>28</v>
      </c>
      <c r="B51" s="143" t="s">
        <v>141</v>
      </c>
      <c r="C51" s="144" t="s">
        <v>142</v>
      </c>
      <c r="D51" s="145" t="s">
        <v>105</v>
      </c>
      <c r="E51" s="146">
        <v>16.52</v>
      </c>
      <c r="F51" s="146"/>
      <c r="G51" s="147">
        <f t="shared" si="6"/>
        <v>0</v>
      </c>
      <c r="O51" s="141">
        <v>2</v>
      </c>
      <c r="AA51" s="114">
        <v>12</v>
      </c>
      <c r="AB51" s="114">
        <v>0</v>
      </c>
      <c r="AC51" s="114">
        <v>28</v>
      </c>
      <c r="AZ51" s="114">
        <v>1</v>
      </c>
      <c r="BA51" s="114">
        <f t="shared" si="7"/>
        <v>0</v>
      </c>
      <c r="BB51" s="114">
        <f t="shared" si="8"/>
        <v>0</v>
      </c>
      <c r="BC51" s="114">
        <f t="shared" si="9"/>
        <v>0</v>
      </c>
      <c r="BD51" s="114">
        <f t="shared" si="10"/>
        <v>0</v>
      </c>
      <c r="BE51" s="114">
        <f t="shared" si="11"/>
        <v>0</v>
      </c>
      <c r="CZ51" s="114">
        <v>0</v>
      </c>
    </row>
    <row r="52" spans="1:104">
      <c r="A52" s="142">
        <v>29</v>
      </c>
      <c r="B52" s="143" t="s">
        <v>143</v>
      </c>
      <c r="C52" s="144" t="s">
        <v>144</v>
      </c>
      <c r="D52" s="145" t="s">
        <v>81</v>
      </c>
      <c r="E52" s="146">
        <v>16.47</v>
      </c>
      <c r="F52" s="146"/>
      <c r="G52" s="147">
        <f t="shared" si="6"/>
        <v>0</v>
      </c>
      <c r="O52" s="141">
        <v>2</v>
      </c>
      <c r="AA52" s="114">
        <v>12</v>
      </c>
      <c r="AB52" s="114">
        <v>0</v>
      </c>
      <c r="AC52" s="114">
        <v>29</v>
      </c>
      <c r="AZ52" s="114">
        <v>1</v>
      </c>
      <c r="BA52" s="114">
        <f t="shared" si="7"/>
        <v>0</v>
      </c>
      <c r="BB52" s="114">
        <f t="shared" si="8"/>
        <v>0</v>
      </c>
      <c r="BC52" s="114">
        <f t="shared" si="9"/>
        <v>0</v>
      </c>
      <c r="BD52" s="114">
        <f t="shared" si="10"/>
        <v>0</v>
      </c>
      <c r="BE52" s="114">
        <f t="shared" si="11"/>
        <v>0</v>
      </c>
      <c r="CZ52" s="114">
        <v>0</v>
      </c>
    </row>
    <row r="53" spans="1:104">
      <c r="A53" s="142">
        <v>30</v>
      </c>
      <c r="B53" s="143" t="s">
        <v>145</v>
      </c>
      <c r="C53" s="144" t="s">
        <v>146</v>
      </c>
      <c r="D53" s="145" t="s">
        <v>110</v>
      </c>
      <c r="E53" s="146">
        <v>89</v>
      </c>
      <c r="F53" s="146"/>
      <c r="G53" s="147">
        <f t="shared" si="6"/>
        <v>0</v>
      </c>
      <c r="O53" s="141">
        <v>2</v>
      </c>
      <c r="AA53" s="114">
        <v>12</v>
      </c>
      <c r="AB53" s="114">
        <v>0</v>
      </c>
      <c r="AC53" s="114">
        <v>30</v>
      </c>
      <c r="AZ53" s="114">
        <v>1</v>
      </c>
      <c r="BA53" s="114">
        <f t="shared" si="7"/>
        <v>0</v>
      </c>
      <c r="BB53" s="114">
        <f t="shared" si="8"/>
        <v>0</v>
      </c>
      <c r="BC53" s="114">
        <f t="shared" si="9"/>
        <v>0</v>
      </c>
      <c r="BD53" s="114">
        <f t="shared" si="10"/>
        <v>0</v>
      </c>
      <c r="BE53" s="114">
        <f t="shared" si="11"/>
        <v>0</v>
      </c>
      <c r="CZ53" s="114">
        <v>0</v>
      </c>
    </row>
    <row r="54" spans="1:104">
      <c r="A54" s="142">
        <v>31</v>
      </c>
      <c r="B54" s="143" t="s">
        <v>147</v>
      </c>
      <c r="C54" s="144" t="s">
        <v>148</v>
      </c>
      <c r="D54" s="145" t="s">
        <v>110</v>
      </c>
      <c r="E54" s="146">
        <v>2</v>
      </c>
      <c r="F54" s="146"/>
      <c r="G54" s="147">
        <f t="shared" si="6"/>
        <v>0</v>
      </c>
      <c r="O54" s="141">
        <v>2</v>
      </c>
      <c r="AA54" s="114">
        <v>12</v>
      </c>
      <c r="AB54" s="114">
        <v>0</v>
      </c>
      <c r="AC54" s="114">
        <v>31</v>
      </c>
      <c r="AZ54" s="114">
        <v>1</v>
      </c>
      <c r="BA54" s="114">
        <f t="shared" si="7"/>
        <v>0</v>
      </c>
      <c r="BB54" s="114">
        <f t="shared" si="8"/>
        <v>0</v>
      </c>
      <c r="BC54" s="114">
        <f t="shared" si="9"/>
        <v>0</v>
      </c>
      <c r="BD54" s="114">
        <f t="shared" si="10"/>
        <v>0</v>
      </c>
      <c r="BE54" s="114">
        <f t="shared" si="11"/>
        <v>0</v>
      </c>
      <c r="CZ54" s="114">
        <v>0</v>
      </c>
    </row>
    <row r="55" spans="1:104">
      <c r="A55" s="142">
        <v>32</v>
      </c>
      <c r="B55" s="143" t="s">
        <v>149</v>
      </c>
      <c r="C55" s="144" t="s">
        <v>150</v>
      </c>
      <c r="D55" s="145" t="s">
        <v>81</v>
      </c>
      <c r="E55" s="146">
        <v>0.36</v>
      </c>
      <c r="F55" s="146"/>
      <c r="G55" s="147">
        <f t="shared" si="6"/>
        <v>0</v>
      </c>
      <c r="O55" s="141">
        <v>2</v>
      </c>
      <c r="AA55" s="114">
        <v>12</v>
      </c>
      <c r="AB55" s="114">
        <v>0</v>
      </c>
      <c r="AC55" s="114">
        <v>32</v>
      </c>
      <c r="AZ55" s="114">
        <v>1</v>
      </c>
      <c r="BA55" s="114">
        <f t="shared" si="7"/>
        <v>0</v>
      </c>
      <c r="BB55" s="114">
        <f t="shared" si="8"/>
        <v>0</v>
      </c>
      <c r="BC55" s="114">
        <f t="shared" si="9"/>
        <v>0</v>
      </c>
      <c r="BD55" s="114">
        <f t="shared" si="10"/>
        <v>0</v>
      </c>
      <c r="BE55" s="114">
        <f t="shared" si="11"/>
        <v>0</v>
      </c>
      <c r="CZ55" s="114">
        <v>2.1900000000000001E-3</v>
      </c>
    </row>
    <row r="56" spans="1:104">
      <c r="A56" s="142">
        <v>33</v>
      </c>
      <c r="B56" s="143" t="s">
        <v>151</v>
      </c>
      <c r="C56" s="144" t="s">
        <v>152</v>
      </c>
      <c r="D56" s="145" t="s">
        <v>81</v>
      </c>
      <c r="E56" s="146">
        <v>85.8</v>
      </c>
      <c r="F56" s="146"/>
      <c r="G56" s="147">
        <f t="shared" si="6"/>
        <v>0</v>
      </c>
      <c r="O56" s="141">
        <v>2</v>
      </c>
      <c r="AA56" s="114">
        <v>12</v>
      </c>
      <c r="AB56" s="114">
        <v>0</v>
      </c>
      <c r="AC56" s="114">
        <v>33</v>
      </c>
      <c r="AZ56" s="114">
        <v>1</v>
      </c>
      <c r="BA56" s="114">
        <f t="shared" si="7"/>
        <v>0</v>
      </c>
      <c r="BB56" s="114">
        <f t="shared" si="8"/>
        <v>0</v>
      </c>
      <c r="BC56" s="114">
        <f t="shared" si="9"/>
        <v>0</v>
      </c>
      <c r="BD56" s="114">
        <f t="shared" si="10"/>
        <v>0</v>
      </c>
      <c r="BE56" s="114">
        <f t="shared" si="11"/>
        <v>0</v>
      </c>
      <c r="CZ56" s="114">
        <v>1E-3</v>
      </c>
    </row>
    <row r="57" spans="1:104">
      <c r="A57" s="142">
        <v>34</v>
      </c>
      <c r="B57" s="143" t="s">
        <v>153</v>
      </c>
      <c r="C57" s="144" t="s">
        <v>154</v>
      </c>
      <c r="D57" s="145" t="s">
        <v>81</v>
      </c>
      <c r="E57" s="146">
        <v>3.4474999999999998</v>
      </c>
      <c r="F57" s="146"/>
      <c r="G57" s="147">
        <f t="shared" si="6"/>
        <v>0</v>
      </c>
      <c r="O57" s="141">
        <v>2</v>
      </c>
      <c r="AA57" s="114">
        <v>12</v>
      </c>
      <c r="AB57" s="114">
        <v>0</v>
      </c>
      <c r="AC57" s="114">
        <v>34</v>
      </c>
      <c r="AZ57" s="114">
        <v>1</v>
      </c>
      <c r="BA57" s="114">
        <f t="shared" si="7"/>
        <v>0</v>
      </c>
      <c r="BB57" s="114">
        <f t="shared" si="8"/>
        <v>0</v>
      </c>
      <c r="BC57" s="114">
        <f t="shared" si="9"/>
        <v>0</v>
      </c>
      <c r="BD57" s="114">
        <f t="shared" si="10"/>
        <v>0</v>
      </c>
      <c r="BE57" s="114">
        <f t="shared" si="11"/>
        <v>0</v>
      </c>
      <c r="CZ57" s="114">
        <v>1.17E-3</v>
      </c>
    </row>
    <row r="58" spans="1:104" ht="22.5">
      <c r="A58" s="142">
        <v>35</v>
      </c>
      <c r="B58" s="143" t="s">
        <v>155</v>
      </c>
      <c r="C58" s="144" t="s">
        <v>156</v>
      </c>
      <c r="D58" s="145" t="s">
        <v>81</v>
      </c>
      <c r="E58" s="146">
        <v>47.7</v>
      </c>
      <c r="F58" s="146"/>
      <c r="G58" s="147">
        <f t="shared" si="6"/>
        <v>0</v>
      </c>
      <c r="O58" s="141">
        <v>2</v>
      </c>
      <c r="AA58" s="114">
        <v>12</v>
      </c>
      <c r="AB58" s="114">
        <v>0</v>
      </c>
      <c r="AC58" s="114">
        <v>35</v>
      </c>
      <c r="AZ58" s="114">
        <v>1</v>
      </c>
      <c r="BA58" s="114">
        <f t="shared" si="7"/>
        <v>0</v>
      </c>
      <c r="BB58" s="114">
        <f t="shared" si="8"/>
        <v>0</v>
      </c>
      <c r="BC58" s="114">
        <f t="shared" si="9"/>
        <v>0</v>
      </c>
      <c r="BD58" s="114">
        <f t="shared" si="10"/>
        <v>0</v>
      </c>
      <c r="BE58" s="114">
        <f t="shared" si="11"/>
        <v>0</v>
      </c>
      <c r="CZ58" s="114">
        <v>0</v>
      </c>
    </row>
    <row r="59" spans="1:104">
      <c r="A59" s="142">
        <v>36</v>
      </c>
      <c r="B59" s="143" t="s">
        <v>157</v>
      </c>
      <c r="C59" s="144" t="s">
        <v>158</v>
      </c>
      <c r="D59" s="145" t="s">
        <v>105</v>
      </c>
      <c r="E59" s="146">
        <v>61</v>
      </c>
      <c r="F59" s="146"/>
      <c r="G59" s="147">
        <f t="shared" si="6"/>
        <v>0</v>
      </c>
      <c r="O59" s="141">
        <v>2</v>
      </c>
      <c r="AA59" s="114">
        <v>12</v>
      </c>
      <c r="AB59" s="114">
        <v>0</v>
      </c>
      <c r="AC59" s="114">
        <v>36</v>
      </c>
      <c r="AZ59" s="114">
        <v>1</v>
      </c>
      <c r="BA59" s="114">
        <f t="shared" si="7"/>
        <v>0</v>
      </c>
      <c r="BB59" s="114">
        <f t="shared" si="8"/>
        <v>0</v>
      </c>
      <c r="BC59" s="114">
        <f t="shared" si="9"/>
        <v>0</v>
      </c>
      <c r="BD59" s="114">
        <f t="shared" si="10"/>
        <v>0</v>
      </c>
      <c r="BE59" s="114">
        <f t="shared" si="11"/>
        <v>0</v>
      </c>
      <c r="CZ59" s="114">
        <v>0</v>
      </c>
    </row>
    <row r="60" spans="1:104">
      <c r="A60" s="142">
        <v>37</v>
      </c>
      <c r="B60" s="143" t="s">
        <v>159</v>
      </c>
      <c r="C60" s="144" t="s">
        <v>160</v>
      </c>
      <c r="D60" s="145" t="s">
        <v>105</v>
      </c>
      <c r="E60" s="146">
        <v>113</v>
      </c>
      <c r="F60" s="146"/>
      <c r="G60" s="147">
        <f t="shared" si="6"/>
        <v>0</v>
      </c>
      <c r="O60" s="141">
        <v>2</v>
      </c>
      <c r="AA60" s="114">
        <v>12</v>
      </c>
      <c r="AB60" s="114">
        <v>0</v>
      </c>
      <c r="AC60" s="114">
        <v>37</v>
      </c>
      <c r="AZ60" s="114">
        <v>1</v>
      </c>
      <c r="BA60" s="114">
        <f t="shared" si="7"/>
        <v>0</v>
      </c>
      <c r="BB60" s="114">
        <f t="shared" si="8"/>
        <v>0</v>
      </c>
      <c r="BC60" s="114">
        <f t="shared" si="9"/>
        <v>0</v>
      </c>
      <c r="BD60" s="114">
        <f t="shared" si="10"/>
        <v>0</v>
      </c>
      <c r="BE60" s="114">
        <f t="shared" si="11"/>
        <v>0</v>
      </c>
      <c r="CZ60" s="114">
        <v>0</v>
      </c>
    </row>
    <row r="61" spans="1:104">
      <c r="A61" s="142">
        <v>38</v>
      </c>
      <c r="B61" s="143" t="s">
        <v>161</v>
      </c>
      <c r="C61" s="144" t="s">
        <v>162</v>
      </c>
      <c r="D61" s="145" t="s">
        <v>105</v>
      </c>
      <c r="E61" s="146">
        <v>113</v>
      </c>
      <c r="F61" s="146"/>
      <c r="G61" s="147">
        <f t="shared" si="6"/>
        <v>0</v>
      </c>
      <c r="O61" s="141">
        <v>2</v>
      </c>
      <c r="AA61" s="114">
        <v>12</v>
      </c>
      <c r="AB61" s="114">
        <v>0</v>
      </c>
      <c r="AC61" s="114">
        <v>38</v>
      </c>
      <c r="AZ61" s="114">
        <v>1</v>
      </c>
      <c r="BA61" s="114">
        <f t="shared" si="7"/>
        <v>0</v>
      </c>
      <c r="BB61" s="114">
        <f t="shared" si="8"/>
        <v>0</v>
      </c>
      <c r="BC61" s="114">
        <f t="shared" si="9"/>
        <v>0</v>
      </c>
      <c r="BD61" s="114">
        <f t="shared" si="10"/>
        <v>0</v>
      </c>
      <c r="BE61" s="114">
        <f t="shared" si="11"/>
        <v>0</v>
      </c>
      <c r="CZ61" s="114">
        <v>0</v>
      </c>
    </row>
    <row r="62" spans="1:104">
      <c r="A62" s="142">
        <v>39</v>
      </c>
      <c r="B62" s="143" t="s">
        <v>163</v>
      </c>
      <c r="C62" s="144" t="s">
        <v>164</v>
      </c>
      <c r="D62" s="145" t="s">
        <v>105</v>
      </c>
      <c r="E62" s="146">
        <v>28</v>
      </c>
      <c r="F62" s="146"/>
      <c r="G62" s="147">
        <f t="shared" si="6"/>
        <v>0</v>
      </c>
      <c r="O62" s="141">
        <v>2</v>
      </c>
      <c r="AA62" s="114">
        <v>12</v>
      </c>
      <c r="AB62" s="114">
        <v>0</v>
      </c>
      <c r="AC62" s="114">
        <v>39</v>
      </c>
      <c r="AZ62" s="114">
        <v>1</v>
      </c>
      <c r="BA62" s="114">
        <f t="shared" si="7"/>
        <v>0</v>
      </c>
      <c r="BB62" s="114">
        <f t="shared" si="8"/>
        <v>0</v>
      </c>
      <c r="BC62" s="114">
        <f t="shared" si="9"/>
        <v>0</v>
      </c>
      <c r="BD62" s="114">
        <f t="shared" si="10"/>
        <v>0</v>
      </c>
      <c r="BE62" s="114">
        <f t="shared" si="11"/>
        <v>0</v>
      </c>
      <c r="CZ62" s="114">
        <v>0</v>
      </c>
    </row>
    <row r="63" spans="1:104">
      <c r="A63" s="142">
        <v>40</v>
      </c>
      <c r="B63" s="143" t="s">
        <v>165</v>
      </c>
      <c r="C63" s="144" t="s">
        <v>166</v>
      </c>
      <c r="D63" s="145" t="s">
        <v>110</v>
      </c>
      <c r="E63" s="146">
        <v>8</v>
      </c>
      <c r="F63" s="146"/>
      <c r="G63" s="147">
        <f t="shared" si="6"/>
        <v>0</v>
      </c>
      <c r="O63" s="141">
        <v>2</v>
      </c>
      <c r="AA63" s="114">
        <v>12</v>
      </c>
      <c r="AB63" s="114">
        <v>0</v>
      </c>
      <c r="AC63" s="114">
        <v>40</v>
      </c>
      <c r="AZ63" s="114">
        <v>1</v>
      </c>
      <c r="BA63" s="114">
        <f t="shared" si="7"/>
        <v>0</v>
      </c>
      <c r="BB63" s="114">
        <f t="shared" si="8"/>
        <v>0</v>
      </c>
      <c r="BC63" s="114">
        <f t="shared" si="9"/>
        <v>0</v>
      </c>
      <c r="BD63" s="114">
        <f t="shared" si="10"/>
        <v>0</v>
      </c>
      <c r="BE63" s="114">
        <f t="shared" si="11"/>
        <v>0</v>
      </c>
      <c r="CZ63" s="114">
        <v>0</v>
      </c>
    </row>
    <row r="64" spans="1:104">
      <c r="A64" s="142">
        <v>41</v>
      </c>
      <c r="B64" s="143" t="s">
        <v>167</v>
      </c>
      <c r="C64" s="144" t="s">
        <v>168</v>
      </c>
      <c r="D64" s="145" t="s">
        <v>110</v>
      </c>
      <c r="E64" s="146">
        <v>8</v>
      </c>
      <c r="F64" s="146"/>
      <c r="G64" s="147">
        <f t="shared" si="6"/>
        <v>0</v>
      </c>
      <c r="O64" s="141">
        <v>2</v>
      </c>
      <c r="AA64" s="114">
        <v>12</v>
      </c>
      <c r="AB64" s="114">
        <v>0</v>
      </c>
      <c r="AC64" s="114">
        <v>41</v>
      </c>
      <c r="AZ64" s="114">
        <v>1</v>
      </c>
      <c r="BA64" s="114">
        <f t="shared" si="7"/>
        <v>0</v>
      </c>
      <c r="BB64" s="114">
        <f t="shared" si="8"/>
        <v>0</v>
      </c>
      <c r="BC64" s="114">
        <f t="shared" si="9"/>
        <v>0</v>
      </c>
      <c r="BD64" s="114">
        <f t="shared" si="10"/>
        <v>0</v>
      </c>
      <c r="BE64" s="114">
        <f t="shared" si="11"/>
        <v>0</v>
      </c>
      <c r="CZ64" s="114">
        <v>0</v>
      </c>
    </row>
    <row r="65" spans="1:104">
      <c r="A65" s="142">
        <v>42</v>
      </c>
      <c r="B65" s="143" t="s">
        <v>169</v>
      </c>
      <c r="C65" s="144" t="s">
        <v>170</v>
      </c>
      <c r="D65" s="145" t="s">
        <v>105</v>
      </c>
      <c r="E65" s="146">
        <v>52</v>
      </c>
      <c r="F65" s="146"/>
      <c r="G65" s="147">
        <f t="shared" si="6"/>
        <v>0</v>
      </c>
      <c r="O65" s="141">
        <v>2</v>
      </c>
      <c r="AA65" s="114">
        <v>12</v>
      </c>
      <c r="AB65" s="114">
        <v>0</v>
      </c>
      <c r="AC65" s="114">
        <v>42</v>
      </c>
      <c r="AZ65" s="114">
        <v>1</v>
      </c>
      <c r="BA65" s="114">
        <f t="shared" si="7"/>
        <v>0</v>
      </c>
      <c r="BB65" s="114">
        <f t="shared" si="8"/>
        <v>0</v>
      </c>
      <c r="BC65" s="114">
        <f t="shared" si="9"/>
        <v>0</v>
      </c>
      <c r="BD65" s="114">
        <f t="shared" si="10"/>
        <v>0</v>
      </c>
      <c r="BE65" s="114">
        <f t="shared" si="11"/>
        <v>0</v>
      </c>
      <c r="CZ65" s="114">
        <v>0</v>
      </c>
    </row>
    <row r="66" spans="1:104">
      <c r="A66" s="142">
        <v>43</v>
      </c>
      <c r="B66" s="143" t="s">
        <v>171</v>
      </c>
      <c r="C66" s="144" t="s">
        <v>172</v>
      </c>
      <c r="D66" s="145" t="s">
        <v>110</v>
      </c>
      <c r="E66" s="146">
        <v>7</v>
      </c>
      <c r="F66" s="146"/>
      <c r="G66" s="147">
        <f t="shared" si="6"/>
        <v>0</v>
      </c>
      <c r="O66" s="141">
        <v>2</v>
      </c>
      <c r="AA66" s="114">
        <v>12</v>
      </c>
      <c r="AB66" s="114">
        <v>0</v>
      </c>
      <c r="AC66" s="114">
        <v>43</v>
      </c>
      <c r="AZ66" s="114">
        <v>1</v>
      </c>
      <c r="BA66" s="114">
        <f t="shared" si="7"/>
        <v>0</v>
      </c>
      <c r="BB66" s="114">
        <f t="shared" si="8"/>
        <v>0</v>
      </c>
      <c r="BC66" s="114">
        <f t="shared" si="9"/>
        <v>0</v>
      </c>
      <c r="BD66" s="114">
        <f t="shared" si="10"/>
        <v>0</v>
      </c>
      <c r="BE66" s="114">
        <f t="shared" si="11"/>
        <v>0</v>
      </c>
      <c r="CZ66" s="114">
        <v>0</v>
      </c>
    </row>
    <row r="67" spans="1:104">
      <c r="A67" s="142">
        <v>44</v>
      </c>
      <c r="B67" s="143" t="s">
        <v>173</v>
      </c>
      <c r="C67" s="144" t="s">
        <v>174</v>
      </c>
      <c r="D67" s="145" t="s">
        <v>77</v>
      </c>
      <c r="E67" s="146">
        <v>1</v>
      </c>
      <c r="F67" s="146"/>
      <c r="G67" s="147">
        <f t="shared" si="6"/>
        <v>0</v>
      </c>
      <c r="O67" s="141">
        <v>2</v>
      </c>
      <c r="AA67" s="114">
        <v>12</v>
      </c>
      <c r="AB67" s="114">
        <v>0</v>
      </c>
      <c r="AC67" s="114">
        <v>44</v>
      </c>
      <c r="AZ67" s="114">
        <v>1</v>
      </c>
      <c r="BA67" s="114">
        <f t="shared" si="7"/>
        <v>0</v>
      </c>
      <c r="BB67" s="114">
        <f t="shared" si="8"/>
        <v>0</v>
      </c>
      <c r="BC67" s="114">
        <f t="shared" si="9"/>
        <v>0</v>
      </c>
      <c r="BD67" s="114">
        <f t="shared" si="10"/>
        <v>0</v>
      </c>
      <c r="BE67" s="114">
        <f t="shared" si="11"/>
        <v>0</v>
      </c>
      <c r="CZ67" s="114">
        <v>0.1</v>
      </c>
    </row>
    <row r="68" spans="1:104">
      <c r="A68" s="142">
        <v>45</v>
      </c>
      <c r="B68" s="143" t="s">
        <v>175</v>
      </c>
      <c r="C68" s="144" t="s">
        <v>176</v>
      </c>
      <c r="D68" s="145" t="s">
        <v>177</v>
      </c>
      <c r="E68" s="146">
        <v>14.265000000000001</v>
      </c>
      <c r="F68" s="146"/>
      <c r="G68" s="147">
        <f t="shared" si="6"/>
        <v>0</v>
      </c>
      <c r="O68" s="141">
        <v>2</v>
      </c>
      <c r="AA68" s="114">
        <v>12</v>
      </c>
      <c r="AB68" s="114">
        <v>0</v>
      </c>
      <c r="AC68" s="114">
        <v>45</v>
      </c>
      <c r="AZ68" s="114">
        <v>1</v>
      </c>
      <c r="BA68" s="114">
        <f t="shared" si="7"/>
        <v>0</v>
      </c>
      <c r="BB68" s="114">
        <f t="shared" si="8"/>
        <v>0</v>
      </c>
      <c r="BC68" s="114">
        <f t="shared" si="9"/>
        <v>0</v>
      </c>
      <c r="BD68" s="114">
        <f t="shared" si="10"/>
        <v>0</v>
      </c>
      <c r="BE68" s="114">
        <f t="shared" si="11"/>
        <v>0</v>
      </c>
      <c r="CZ68" s="114">
        <v>0</v>
      </c>
    </row>
    <row r="69" spans="1:104">
      <c r="A69" s="142">
        <v>46</v>
      </c>
      <c r="B69" s="143" t="s">
        <v>178</v>
      </c>
      <c r="C69" s="144" t="s">
        <v>179</v>
      </c>
      <c r="D69" s="145" t="s">
        <v>177</v>
      </c>
      <c r="E69" s="146">
        <v>128.38499999999999</v>
      </c>
      <c r="F69" s="146"/>
      <c r="G69" s="147">
        <f t="shared" si="6"/>
        <v>0</v>
      </c>
      <c r="O69" s="141">
        <v>2</v>
      </c>
      <c r="AA69" s="114">
        <v>12</v>
      </c>
      <c r="AB69" s="114">
        <v>0</v>
      </c>
      <c r="AC69" s="114">
        <v>46</v>
      </c>
      <c r="AZ69" s="114">
        <v>1</v>
      </c>
      <c r="BA69" s="114">
        <f t="shared" si="7"/>
        <v>0</v>
      </c>
      <c r="BB69" s="114">
        <f t="shared" si="8"/>
        <v>0</v>
      </c>
      <c r="BC69" s="114">
        <f t="shared" si="9"/>
        <v>0</v>
      </c>
      <c r="BD69" s="114">
        <f t="shared" si="10"/>
        <v>0</v>
      </c>
      <c r="BE69" s="114">
        <f t="shared" si="11"/>
        <v>0</v>
      </c>
      <c r="CZ69" s="114">
        <v>0</v>
      </c>
    </row>
    <row r="70" spans="1:104">
      <c r="A70" s="142">
        <v>47</v>
      </c>
      <c r="B70" s="143" t="s">
        <v>180</v>
      </c>
      <c r="C70" s="144" t="s">
        <v>181</v>
      </c>
      <c r="D70" s="145" t="s">
        <v>177</v>
      </c>
      <c r="E70" s="146">
        <v>14.265000000000001</v>
      </c>
      <c r="F70" s="146"/>
      <c r="G70" s="147">
        <f t="shared" si="6"/>
        <v>0</v>
      </c>
      <c r="O70" s="141">
        <v>2</v>
      </c>
      <c r="AA70" s="114">
        <v>12</v>
      </c>
      <c r="AB70" s="114">
        <v>0</v>
      </c>
      <c r="AC70" s="114">
        <v>47</v>
      </c>
      <c r="AZ70" s="114">
        <v>1</v>
      </c>
      <c r="BA70" s="114">
        <f t="shared" si="7"/>
        <v>0</v>
      </c>
      <c r="BB70" s="114">
        <f t="shared" si="8"/>
        <v>0</v>
      </c>
      <c r="BC70" s="114">
        <f t="shared" si="9"/>
        <v>0</v>
      </c>
      <c r="BD70" s="114">
        <f t="shared" si="10"/>
        <v>0</v>
      </c>
      <c r="BE70" s="114">
        <f t="shared" si="11"/>
        <v>0</v>
      </c>
      <c r="CZ70" s="114">
        <v>0</v>
      </c>
    </row>
    <row r="71" spans="1:104">
      <c r="A71" s="142">
        <v>48</v>
      </c>
      <c r="B71" s="143" t="s">
        <v>182</v>
      </c>
      <c r="C71" s="144" t="s">
        <v>183</v>
      </c>
      <c r="D71" s="145" t="s">
        <v>177</v>
      </c>
      <c r="E71" s="146">
        <v>114.12</v>
      </c>
      <c r="F71" s="146"/>
      <c r="G71" s="147">
        <f t="shared" si="6"/>
        <v>0</v>
      </c>
      <c r="O71" s="141">
        <v>2</v>
      </c>
      <c r="AA71" s="114">
        <v>12</v>
      </c>
      <c r="AB71" s="114">
        <v>0</v>
      </c>
      <c r="AC71" s="114">
        <v>48</v>
      </c>
      <c r="AZ71" s="114">
        <v>1</v>
      </c>
      <c r="BA71" s="114">
        <f t="shared" si="7"/>
        <v>0</v>
      </c>
      <c r="BB71" s="114">
        <f t="shared" si="8"/>
        <v>0</v>
      </c>
      <c r="BC71" s="114">
        <f t="shared" si="9"/>
        <v>0</v>
      </c>
      <c r="BD71" s="114">
        <f t="shared" si="10"/>
        <v>0</v>
      </c>
      <c r="BE71" s="114">
        <f t="shared" si="11"/>
        <v>0</v>
      </c>
      <c r="CZ71" s="114">
        <v>0</v>
      </c>
    </row>
    <row r="72" spans="1:104">
      <c r="A72" s="142">
        <v>49</v>
      </c>
      <c r="B72" s="143" t="s">
        <v>184</v>
      </c>
      <c r="C72" s="144" t="s">
        <v>185</v>
      </c>
      <c r="D72" s="145" t="s">
        <v>186</v>
      </c>
      <c r="E72" s="146">
        <v>14.265000000000001</v>
      </c>
      <c r="F72" s="146"/>
      <c r="G72" s="147">
        <f t="shared" si="6"/>
        <v>0</v>
      </c>
      <c r="O72" s="141">
        <v>2</v>
      </c>
      <c r="AA72" s="114">
        <v>12</v>
      </c>
      <c r="AB72" s="114">
        <v>1</v>
      </c>
      <c r="AC72" s="114">
        <v>49</v>
      </c>
      <c r="AZ72" s="114">
        <v>1</v>
      </c>
      <c r="BA72" s="114">
        <f t="shared" si="7"/>
        <v>0</v>
      </c>
      <c r="BB72" s="114">
        <f t="shared" si="8"/>
        <v>0</v>
      </c>
      <c r="BC72" s="114">
        <f t="shared" si="9"/>
        <v>0</v>
      </c>
      <c r="BD72" s="114">
        <f t="shared" si="10"/>
        <v>0</v>
      </c>
      <c r="BE72" s="114">
        <f t="shared" si="11"/>
        <v>0</v>
      </c>
      <c r="CZ72" s="114">
        <v>0</v>
      </c>
    </row>
    <row r="73" spans="1:104">
      <c r="A73" s="148"/>
      <c r="B73" s="149" t="s">
        <v>69</v>
      </c>
      <c r="C73" s="150" t="str">
        <f>CONCATENATE(B48," ",C48)</f>
        <v>96 Bourání konstrukcí</v>
      </c>
      <c r="D73" s="148"/>
      <c r="E73" s="151"/>
      <c r="F73" s="151"/>
      <c r="G73" s="152">
        <f>SUM(G48:G72)</f>
        <v>0</v>
      </c>
      <c r="O73" s="141">
        <v>4</v>
      </c>
      <c r="BA73" s="153">
        <f>SUM(BA48:BA72)</f>
        <v>0</v>
      </c>
      <c r="BB73" s="153">
        <f>SUM(BB48:BB72)</f>
        <v>0</v>
      </c>
      <c r="BC73" s="153">
        <f>SUM(BC48:BC72)</f>
        <v>0</v>
      </c>
      <c r="BD73" s="153">
        <f>SUM(BD48:BD72)</f>
        <v>0</v>
      </c>
      <c r="BE73" s="153">
        <f>SUM(BE48:BE72)</f>
        <v>0</v>
      </c>
    </row>
    <row r="74" spans="1:104">
      <c r="A74" s="134" t="s">
        <v>65</v>
      </c>
      <c r="B74" s="135" t="s">
        <v>187</v>
      </c>
      <c r="C74" s="136" t="s">
        <v>188</v>
      </c>
      <c r="D74" s="137"/>
      <c r="E74" s="138"/>
      <c r="F74" s="138"/>
      <c r="G74" s="139"/>
      <c r="H74" s="140"/>
      <c r="I74" s="140"/>
      <c r="O74" s="141">
        <v>1</v>
      </c>
    </row>
    <row r="75" spans="1:104">
      <c r="A75" s="142">
        <v>50</v>
      </c>
      <c r="B75" s="143" t="s">
        <v>189</v>
      </c>
      <c r="C75" s="144" t="s">
        <v>190</v>
      </c>
      <c r="D75" s="145" t="s">
        <v>177</v>
      </c>
      <c r="E75" s="146">
        <v>42.759</v>
      </c>
      <c r="F75" s="146"/>
      <c r="G75" s="147">
        <f>E75*F75</f>
        <v>0</v>
      </c>
      <c r="O75" s="141">
        <v>2</v>
      </c>
      <c r="AA75" s="114">
        <v>12</v>
      </c>
      <c r="AB75" s="114">
        <v>0</v>
      </c>
      <c r="AC75" s="114">
        <v>50</v>
      </c>
      <c r="AZ75" s="114">
        <v>1</v>
      </c>
      <c r="BA75" s="114">
        <f>IF(AZ75=1,G75,0)</f>
        <v>0</v>
      </c>
      <c r="BB75" s="114">
        <f>IF(AZ75=2,G75,0)</f>
        <v>0</v>
      </c>
      <c r="BC75" s="114">
        <f>IF(AZ75=3,G75,0)</f>
        <v>0</v>
      </c>
      <c r="BD75" s="114">
        <f>IF(AZ75=4,G75,0)</f>
        <v>0</v>
      </c>
      <c r="BE75" s="114">
        <f>IF(AZ75=5,G75,0)</f>
        <v>0</v>
      </c>
      <c r="CZ75" s="114">
        <v>0</v>
      </c>
    </row>
    <row r="76" spans="1:104">
      <c r="A76" s="148"/>
      <c r="B76" s="149" t="s">
        <v>69</v>
      </c>
      <c r="C76" s="150" t="str">
        <f>CONCATENATE(B74," ",C74)</f>
        <v>99 Staveništní přesun hmot</v>
      </c>
      <c r="D76" s="148"/>
      <c r="E76" s="151"/>
      <c r="F76" s="151"/>
      <c r="G76" s="152">
        <f>SUM(G74:G75)</f>
        <v>0</v>
      </c>
      <c r="O76" s="141">
        <v>4</v>
      </c>
      <c r="BA76" s="153">
        <f>SUM(BA74:BA75)</f>
        <v>0</v>
      </c>
      <c r="BB76" s="153">
        <f>SUM(BB74:BB75)</f>
        <v>0</v>
      </c>
      <c r="BC76" s="153">
        <f>SUM(BC74:BC75)</f>
        <v>0</v>
      </c>
      <c r="BD76" s="153">
        <f>SUM(BD74:BD75)</f>
        <v>0</v>
      </c>
      <c r="BE76" s="153">
        <f>SUM(BE74:BE75)</f>
        <v>0</v>
      </c>
    </row>
    <row r="77" spans="1:104">
      <c r="A77" s="134" t="s">
        <v>65</v>
      </c>
      <c r="B77" s="135" t="s">
        <v>191</v>
      </c>
      <c r="C77" s="136" t="s">
        <v>192</v>
      </c>
      <c r="D77" s="137"/>
      <c r="E77" s="138"/>
      <c r="F77" s="138"/>
      <c r="G77" s="139"/>
      <c r="H77" s="140"/>
      <c r="I77" s="140"/>
      <c r="O77" s="141">
        <v>1</v>
      </c>
    </row>
    <row r="78" spans="1:104">
      <c r="A78" s="142">
        <v>51</v>
      </c>
      <c r="B78" s="143" t="s">
        <v>193</v>
      </c>
      <c r="C78" s="144" t="s">
        <v>194</v>
      </c>
      <c r="D78" s="145" t="s">
        <v>81</v>
      </c>
      <c r="E78" s="146">
        <v>47.7</v>
      </c>
      <c r="F78" s="146"/>
      <c r="G78" s="147">
        <f>E78*F78</f>
        <v>0</v>
      </c>
      <c r="O78" s="141">
        <v>2</v>
      </c>
      <c r="AA78" s="114">
        <v>12</v>
      </c>
      <c r="AB78" s="114">
        <v>0</v>
      </c>
      <c r="AC78" s="114">
        <v>51</v>
      </c>
      <c r="AZ78" s="114">
        <v>2</v>
      </c>
      <c r="BA78" s="114">
        <f>IF(AZ78=1,G78,0)</f>
        <v>0</v>
      </c>
      <c r="BB78" s="114">
        <f>IF(AZ78=2,G78,0)</f>
        <v>0</v>
      </c>
      <c r="BC78" s="114">
        <f>IF(AZ78=3,G78,0)</f>
        <v>0</v>
      </c>
      <c r="BD78" s="114">
        <f>IF(AZ78=4,G78,0)</f>
        <v>0</v>
      </c>
      <c r="BE78" s="114">
        <f>IF(AZ78=5,G78,0)</f>
        <v>0</v>
      </c>
      <c r="CZ78" s="114">
        <v>3.4000000000000002E-4</v>
      </c>
    </row>
    <row r="79" spans="1:104">
      <c r="A79" s="142">
        <v>52</v>
      </c>
      <c r="B79" s="143" t="s">
        <v>195</v>
      </c>
      <c r="C79" s="144" t="s">
        <v>196</v>
      </c>
      <c r="D79" s="145" t="s">
        <v>54</v>
      </c>
      <c r="E79" s="146">
        <v>48.31</v>
      </c>
      <c r="F79" s="146"/>
      <c r="G79" s="147">
        <f>E79*F79</f>
        <v>0</v>
      </c>
      <c r="O79" s="141">
        <v>2</v>
      </c>
      <c r="AA79" s="114">
        <v>12</v>
      </c>
      <c r="AB79" s="114">
        <v>0</v>
      </c>
      <c r="AC79" s="114">
        <v>52</v>
      </c>
      <c r="AZ79" s="114">
        <v>2</v>
      </c>
      <c r="BA79" s="114">
        <f>IF(AZ79=1,G79,0)</f>
        <v>0</v>
      </c>
      <c r="BB79" s="114">
        <f>IF(AZ79=2,G79,0)</f>
        <v>0</v>
      </c>
      <c r="BC79" s="114">
        <f>IF(AZ79=3,G79,0)</f>
        <v>0</v>
      </c>
      <c r="BD79" s="114">
        <f>IF(AZ79=4,G79,0)</f>
        <v>0</v>
      </c>
      <c r="BE79" s="114">
        <f>IF(AZ79=5,G79,0)</f>
        <v>0</v>
      </c>
      <c r="CZ79" s="114">
        <v>0</v>
      </c>
    </row>
    <row r="80" spans="1:104">
      <c r="A80" s="148"/>
      <c r="B80" s="149" t="s">
        <v>69</v>
      </c>
      <c r="C80" s="150" t="str">
        <f>CONCATENATE(B77," ",C77)</f>
        <v>711 Izolace proti vodě</v>
      </c>
      <c r="D80" s="148"/>
      <c r="E80" s="151"/>
      <c r="F80" s="151"/>
      <c r="G80" s="152">
        <f>SUM(G77:G79)</f>
        <v>0</v>
      </c>
      <c r="O80" s="141">
        <v>4</v>
      </c>
      <c r="BA80" s="153">
        <f>SUM(BA77:BA79)</f>
        <v>0</v>
      </c>
      <c r="BB80" s="153">
        <f>SUM(BB77:BB79)</f>
        <v>0</v>
      </c>
      <c r="BC80" s="153">
        <f>SUM(BC77:BC79)</f>
        <v>0</v>
      </c>
      <c r="BD80" s="153">
        <f>SUM(BD77:BD79)</f>
        <v>0</v>
      </c>
      <c r="BE80" s="153">
        <f>SUM(BE77:BE79)</f>
        <v>0</v>
      </c>
    </row>
    <row r="81" spans="1:104">
      <c r="A81" s="134" t="s">
        <v>65</v>
      </c>
      <c r="B81" s="135" t="s">
        <v>197</v>
      </c>
      <c r="C81" s="136" t="s">
        <v>198</v>
      </c>
      <c r="D81" s="137"/>
      <c r="E81" s="138"/>
      <c r="F81" s="138"/>
      <c r="G81" s="139"/>
      <c r="H81" s="140"/>
      <c r="I81" s="140"/>
      <c r="O81" s="141">
        <v>1</v>
      </c>
    </row>
    <row r="82" spans="1:104">
      <c r="A82" s="142">
        <v>53</v>
      </c>
      <c r="B82" s="143" t="s">
        <v>199</v>
      </c>
      <c r="C82" s="144" t="s">
        <v>200</v>
      </c>
      <c r="D82" s="145" t="s">
        <v>81</v>
      </c>
      <c r="E82" s="146">
        <v>684.70079999999996</v>
      </c>
      <c r="F82" s="146"/>
      <c r="G82" s="147">
        <f t="shared" ref="G82:G87" si="12">E82*F82</f>
        <v>0</v>
      </c>
      <c r="O82" s="141">
        <v>2</v>
      </c>
      <c r="AA82" s="114">
        <v>12</v>
      </c>
      <c r="AB82" s="114">
        <v>0</v>
      </c>
      <c r="AC82" s="114">
        <v>53</v>
      </c>
      <c r="AZ82" s="114">
        <v>2</v>
      </c>
      <c r="BA82" s="114">
        <f t="shared" ref="BA82:BA87" si="13">IF(AZ82=1,G82,0)</f>
        <v>0</v>
      </c>
      <c r="BB82" s="114">
        <f t="shared" ref="BB82:BB87" si="14">IF(AZ82=2,G82,0)</f>
        <v>0</v>
      </c>
      <c r="BC82" s="114">
        <f t="shared" ref="BC82:BC87" si="15">IF(AZ82=3,G82,0)</f>
        <v>0</v>
      </c>
      <c r="BD82" s="114">
        <f t="shared" ref="BD82:BD87" si="16">IF(AZ82=4,G82,0)</f>
        <v>0</v>
      </c>
      <c r="BE82" s="114">
        <f t="shared" ref="BE82:BE87" si="17">IF(AZ82=5,G82,0)</f>
        <v>0</v>
      </c>
      <c r="CZ82" s="114">
        <v>0</v>
      </c>
    </row>
    <row r="83" spans="1:104">
      <c r="A83" s="142">
        <v>54</v>
      </c>
      <c r="B83" s="143" t="s">
        <v>201</v>
      </c>
      <c r="C83" s="144" t="s">
        <v>202</v>
      </c>
      <c r="D83" s="145" t="s">
        <v>81</v>
      </c>
      <c r="E83" s="146">
        <v>1369.4015999999999</v>
      </c>
      <c r="F83" s="146"/>
      <c r="G83" s="147">
        <f t="shared" si="12"/>
        <v>0</v>
      </c>
      <c r="O83" s="141">
        <v>2</v>
      </c>
      <c r="AA83" s="114">
        <v>12</v>
      </c>
      <c r="AB83" s="114">
        <v>0</v>
      </c>
      <c r="AC83" s="114">
        <v>54</v>
      </c>
      <c r="AZ83" s="114">
        <v>2</v>
      </c>
      <c r="BA83" s="114">
        <f t="shared" si="13"/>
        <v>0</v>
      </c>
      <c r="BB83" s="114">
        <f t="shared" si="14"/>
        <v>0</v>
      </c>
      <c r="BC83" s="114">
        <f t="shared" si="15"/>
        <v>0</v>
      </c>
      <c r="BD83" s="114">
        <f t="shared" si="16"/>
        <v>0</v>
      </c>
      <c r="BE83" s="114">
        <f t="shared" si="17"/>
        <v>0</v>
      </c>
      <c r="CZ83" s="114">
        <v>0</v>
      </c>
    </row>
    <row r="84" spans="1:104">
      <c r="A84" s="142">
        <v>55</v>
      </c>
      <c r="B84" s="143" t="s">
        <v>203</v>
      </c>
      <c r="C84" s="144" t="s">
        <v>204</v>
      </c>
      <c r="D84" s="145" t="s">
        <v>81</v>
      </c>
      <c r="E84" s="146">
        <v>723.34079999999994</v>
      </c>
      <c r="F84" s="146"/>
      <c r="G84" s="147">
        <f t="shared" si="12"/>
        <v>0</v>
      </c>
      <c r="O84" s="141">
        <v>2</v>
      </c>
      <c r="AA84" s="114">
        <v>12</v>
      </c>
      <c r="AB84" s="114">
        <v>0</v>
      </c>
      <c r="AC84" s="114">
        <v>55</v>
      </c>
      <c r="AZ84" s="114">
        <v>2</v>
      </c>
      <c r="BA84" s="114">
        <f t="shared" si="13"/>
        <v>0</v>
      </c>
      <c r="BB84" s="114">
        <f t="shared" si="14"/>
        <v>0</v>
      </c>
      <c r="BC84" s="114">
        <f t="shared" si="15"/>
        <v>0</v>
      </c>
      <c r="BD84" s="114">
        <f t="shared" si="16"/>
        <v>0</v>
      </c>
      <c r="BE84" s="114">
        <f t="shared" si="17"/>
        <v>0</v>
      </c>
      <c r="CZ84" s="114">
        <v>3.5E-4</v>
      </c>
    </row>
    <row r="85" spans="1:104">
      <c r="A85" s="142">
        <v>56</v>
      </c>
      <c r="B85" s="143" t="s">
        <v>205</v>
      </c>
      <c r="C85" s="144" t="s">
        <v>206</v>
      </c>
      <c r="D85" s="145" t="s">
        <v>207</v>
      </c>
      <c r="E85" s="146">
        <v>273.88</v>
      </c>
      <c r="F85" s="146"/>
      <c r="G85" s="147">
        <f t="shared" si="12"/>
        <v>0</v>
      </c>
      <c r="O85" s="141">
        <v>2</v>
      </c>
      <c r="AA85" s="114">
        <v>12</v>
      </c>
      <c r="AB85" s="114">
        <v>1</v>
      </c>
      <c r="AC85" s="114">
        <v>56</v>
      </c>
      <c r="AZ85" s="114">
        <v>2</v>
      </c>
      <c r="BA85" s="114">
        <f t="shared" si="13"/>
        <v>0</v>
      </c>
      <c r="BB85" s="114">
        <f t="shared" si="14"/>
        <v>0</v>
      </c>
      <c r="BC85" s="114">
        <f t="shared" si="15"/>
        <v>0</v>
      </c>
      <c r="BD85" s="114">
        <f t="shared" si="16"/>
        <v>0</v>
      </c>
      <c r="BE85" s="114">
        <f t="shared" si="17"/>
        <v>0</v>
      </c>
      <c r="CZ85" s="114">
        <v>1</v>
      </c>
    </row>
    <row r="86" spans="1:104">
      <c r="A86" s="142">
        <v>57</v>
      </c>
      <c r="B86" s="143" t="s">
        <v>208</v>
      </c>
      <c r="C86" s="144" t="s">
        <v>548</v>
      </c>
      <c r="D86" s="145" t="s">
        <v>81</v>
      </c>
      <c r="E86" s="146">
        <v>831.84100000000001</v>
      </c>
      <c r="F86" s="146"/>
      <c r="G86" s="147">
        <f t="shared" si="12"/>
        <v>0</v>
      </c>
      <c r="O86" s="141">
        <v>2</v>
      </c>
      <c r="AA86" s="114">
        <v>12</v>
      </c>
      <c r="AB86" s="114">
        <v>1</v>
      </c>
      <c r="AC86" s="114">
        <v>57</v>
      </c>
      <c r="AZ86" s="114">
        <v>2</v>
      </c>
      <c r="BA86" s="114">
        <f t="shared" si="13"/>
        <v>0</v>
      </c>
      <c r="BB86" s="114">
        <f t="shared" si="14"/>
        <v>0</v>
      </c>
      <c r="BC86" s="114">
        <f t="shared" si="15"/>
        <v>0</v>
      </c>
      <c r="BD86" s="114">
        <f t="shared" si="16"/>
        <v>0</v>
      </c>
      <c r="BE86" s="114">
        <f t="shared" si="17"/>
        <v>0</v>
      </c>
      <c r="CZ86" s="114">
        <v>4.3E-3</v>
      </c>
    </row>
    <row r="87" spans="1:104">
      <c r="A87" s="142">
        <v>58</v>
      </c>
      <c r="B87" s="143" t="s">
        <v>209</v>
      </c>
      <c r="C87" s="144" t="s">
        <v>210</v>
      </c>
      <c r="D87" s="145" t="s">
        <v>54</v>
      </c>
      <c r="E87" s="146">
        <v>2316.8200000000002</v>
      </c>
      <c r="F87" s="146"/>
      <c r="G87" s="147">
        <f t="shared" si="12"/>
        <v>0</v>
      </c>
      <c r="O87" s="141">
        <v>2</v>
      </c>
      <c r="AA87" s="114">
        <v>12</v>
      </c>
      <c r="AB87" s="114">
        <v>0</v>
      </c>
      <c r="AC87" s="114">
        <v>58</v>
      </c>
      <c r="AZ87" s="114">
        <v>2</v>
      </c>
      <c r="BA87" s="114">
        <f t="shared" si="13"/>
        <v>0</v>
      </c>
      <c r="BB87" s="114">
        <f t="shared" si="14"/>
        <v>0</v>
      </c>
      <c r="BC87" s="114">
        <f t="shared" si="15"/>
        <v>0</v>
      </c>
      <c r="BD87" s="114">
        <f t="shared" si="16"/>
        <v>0</v>
      </c>
      <c r="BE87" s="114">
        <f t="shared" si="17"/>
        <v>0</v>
      </c>
      <c r="CZ87" s="114">
        <v>0</v>
      </c>
    </row>
    <row r="88" spans="1:104">
      <c r="A88" s="148"/>
      <c r="B88" s="149" t="s">
        <v>69</v>
      </c>
      <c r="C88" s="150" t="str">
        <f>CONCATENATE(B81," ",C81)</f>
        <v>712 Živičné krytiny</v>
      </c>
      <c r="D88" s="148"/>
      <c r="E88" s="151"/>
      <c r="F88" s="151"/>
      <c r="G88" s="152">
        <f>SUM(G81:G87)</f>
        <v>0</v>
      </c>
      <c r="O88" s="141">
        <v>4</v>
      </c>
      <c r="BA88" s="153">
        <f>SUM(BA81:BA87)</f>
        <v>0</v>
      </c>
      <c r="BB88" s="153">
        <f>SUM(BB81:BB87)</f>
        <v>0</v>
      </c>
      <c r="BC88" s="153">
        <f>SUM(BC81:BC87)</f>
        <v>0</v>
      </c>
      <c r="BD88" s="153">
        <f>SUM(BD81:BD87)</f>
        <v>0</v>
      </c>
      <c r="BE88" s="153">
        <f>SUM(BE81:BE87)</f>
        <v>0</v>
      </c>
    </row>
    <row r="89" spans="1:104">
      <c r="A89" s="134" t="s">
        <v>65</v>
      </c>
      <c r="B89" s="135" t="s">
        <v>211</v>
      </c>
      <c r="C89" s="136" t="s">
        <v>212</v>
      </c>
      <c r="D89" s="137"/>
      <c r="E89" s="138"/>
      <c r="F89" s="138"/>
      <c r="G89" s="139"/>
      <c r="H89" s="140"/>
      <c r="I89" s="140"/>
      <c r="O89" s="141">
        <v>1</v>
      </c>
    </row>
    <row r="90" spans="1:104">
      <c r="A90" s="142">
        <v>59</v>
      </c>
      <c r="B90" s="143" t="s">
        <v>213</v>
      </c>
      <c r="C90" s="144" t="s">
        <v>214</v>
      </c>
      <c r="D90" s="145" t="s">
        <v>81</v>
      </c>
      <c r="E90" s="146">
        <v>74.3</v>
      </c>
      <c r="F90" s="146"/>
      <c r="G90" s="147">
        <f t="shared" ref="G90:G97" si="18">E90*F90</f>
        <v>0</v>
      </c>
      <c r="O90" s="141">
        <v>2</v>
      </c>
      <c r="AA90" s="114">
        <v>12</v>
      </c>
      <c r="AB90" s="114">
        <v>0</v>
      </c>
      <c r="AC90" s="114">
        <v>59</v>
      </c>
      <c r="AZ90" s="114">
        <v>2</v>
      </c>
      <c r="BA90" s="114">
        <f t="shared" ref="BA90:BA97" si="19">IF(AZ90=1,G90,0)</f>
        <v>0</v>
      </c>
      <c r="BB90" s="114">
        <f t="shared" ref="BB90:BB97" si="20">IF(AZ90=2,G90,0)</f>
        <v>0</v>
      </c>
      <c r="BC90" s="114">
        <f t="shared" ref="BC90:BC97" si="21">IF(AZ90=3,G90,0)</f>
        <v>0</v>
      </c>
      <c r="BD90" s="114">
        <f t="shared" ref="BD90:BD97" si="22">IF(AZ90=4,G90,0)</f>
        <v>0</v>
      </c>
      <c r="BE90" s="114">
        <f t="shared" ref="BE90:BE97" si="23">IF(AZ90=5,G90,0)</f>
        <v>0</v>
      </c>
      <c r="CZ90" s="114">
        <v>9.0000000000000006E-5</v>
      </c>
    </row>
    <row r="91" spans="1:104">
      <c r="A91" s="142">
        <v>60</v>
      </c>
      <c r="B91" s="143" t="s">
        <v>215</v>
      </c>
      <c r="C91" s="144" t="s">
        <v>216</v>
      </c>
      <c r="D91" s="145" t="s">
        <v>81</v>
      </c>
      <c r="E91" s="146">
        <v>81.73</v>
      </c>
      <c r="F91" s="146"/>
      <c r="G91" s="147">
        <f t="shared" si="18"/>
        <v>0</v>
      </c>
      <c r="O91" s="141">
        <v>2</v>
      </c>
      <c r="AA91" s="114">
        <v>12</v>
      </c>
      <c r="AB91" s="114">
        <v>1</v>
      </c>
      <c r="AC91" s="114">
        <v>60</v>
      </c>
      <c r="AZ91" s="114">
        <v>2</v>
      </c>
      <c r="BA91" s="114">
        <f t="shared" si="19"/>
        <v>0</v>
      </c>
      <c r="BB91" s="114">
        <f t="shared" si="20"/>
        <v>0</v>
      </c>
      <c r="BC91" s="114">
        <f t="shared" si="21"/>
        <v>0</v>
      </c>
      <c r="BD91" s="114">
        <f t="shared" si="22"/>
        <v>0</v>
      </c>
      <c r="BE91" s="114">
        <f t="shared" si="23"/>
        <v>0</v>
      </c>
      <c r="CZ91" s="114">
        <v>3.7999999999999999E-2</v>
      </c>
    </row>
    <row r="92" spans="1:104">
      <c r="A92" s="142">
        <v>61</v>
      </c>
      <c r="B92" s="143" t="s">
        <v>217</v>
      </c>
      <c r="C92" s="144" t="s">
        <v>218</v>
      </c>
      <c r="D92" s="145" t="s">
        <v>81</v>
      </c>
      <c r="E92" s="146">
        <v>46.368000000000002</v>
      </c>
      <c r="F92" s="146"/>
      <c r="G92" s="147">
        <f t="shared" si="18"/>
        <v>0</v>
      </c>
      <c r="O92" s="141">
        <v>2</v>
      </c>
      <c r="AA92" s="114">
        <v>12</v>
      </c>
      <c r="AB92" s="114">
        <v>0</v>
      </c>
      <c r="AC92" s="114">
        <v>61</v>
      </c>
      <c r="AZ92" s="114">
        <v>2</v>
      </c>
      <c r="BA92" s="114">
        <f t="shared" si="19"/>
        <v>0</v>
      </c>
      <c r="BB92" s="114">
        <f t="shared" si="20"/>
        <v>0</v>
      </c>
      <c r="BC92" s="114">
        <f t="shared" si="21"/>
        <v>0</v>
      </c>
      <c r="BD92" s="114">
        <f t="shared" si="22"/>
        <v>0</v>
      </c>
      <c r="BE92" s="114">
        <f t="shared" si="23"/>
        <v>0</v>
      </c>
      <c r="CZ92" s="114">
        <v>3.0000000000000001E-3</v>
      </c>
    </row>
    <row r="93" spans="1:104">
      <c r="A93" s="142">
        <v>62</v>
      </c>
      <c r="B93" s="143" t="s">
        <v>219</v>
      </c>
      <c r="C93" s="144" t="s">
        <v>220</v>
      </c>
      <c r="D93" s="145" t="s">
        <v>81</v>
      </c>
      <c r="E93" s="146">
        <v>1432.7704000000001</v>
      </c>
      <c r="F93" s="146"/>
      <c r="G93" s="147">
        <f t="shared" si="18"/>
        <v>0</v>
      </c>
      <c r="O93" s="141">
        <v>2</v>
      </c>
      <c r="AA93" s="114">
        <v>12</v>
      </c>
      <c r="AB93" s="114">
        <v>0</v>
      </c>
      <c r="AC93" s="114">
        <v>62</v>
      </c>
      <c r="AZ93" s="114">
        <v>2</v>
      </c>
      <c r="BA93" s="114">
        <f t="shared" si="19"/>
        <v>0</v>
      </c>
      <c r="BB93" s="114">
        <f t="shared" si="20"/>
        <v>0</v>
      </c>
      <c r="BC93" s="114">
        <f t="shared" si="21"/>
        <v>0</v>
      </c>
      <c r="BD93" s="114">
        <f t="shared" si="22"/>
        <v>0</v>
      </c>
      <c r="BE93" s="114">
        <f t="shared" si="23"/>
        <v>0</v>
      </c>
      <c r="CZ93" s="114">
        <v>3.1E-4</v>
      </c>
    </row>
    <row r="94" spans="1:104">
      <c r="A94" s="142">
        <v>63</v>
      </c>
      <c r="B94" s="143" t="s">
        <v>221</v>
      </c>
      <c r="C94" s="144" t="s">
        <v>549</v>
      </c>
      <c r="D94" s="145" t="s">
        <v>81</v>
      </c>
      <c r="E94" s="146">
        <v>51.006999999999998</v>
      </c>
      <c r="F94" s="146"/>
      <c r="G94" s="147">
        <f t="shared" si="18"/>
        <v>0</v>
      </c>
      <c r="O94" s="141">
        <v>2</v>
      </c>
      <c r="AA94" s="114">
        <v>12</v>
      </c>
      <c r="AB94" s="114">
        <v>1</v>
      </c>
      <c r="AC94" s="114">
        <v>63</v>
      </c>
      <c r="AZ94" s="114">
        <v>2</v>
      </c>
      <c r="BA94" s="114">
        <f t="shared" si="19"/>
        <v>0</v>
      </c>
      <c r="BB94" s="114">
        <f t="shared" si="20"/>
        <v>0</v>
      </c>
      <c r="BC94" s="114">
        <f t="shared" si="21"/>
        <v>0</v>
      </c>
      <c r="BD94" s="114">
        <f t="shared" si="22"/>
        <v>0</v>
      </c>
      <c r="BE94" s="114">
        <f t="shared" si="23"/>
        <v>0</v>
      </c>
      <c r="CZ94" s="114">
        <v>1.83E-3</v>
      </c>
    </row>
    <row r="95" spans="1:104">
      <c r="A95" s="142">
        <v>64</v>
      </c>
      <c r="B95" s="143" t="s">
        <v>222</v>
      </c>
      <c r="C95" s="144" t="s">
        <v>550</v>
      </c>
      <c r="D95" s="145" t="s">
        <v>81</v>
      </c>
      <c r="E95" s="146">
        <v>753.17</v>
      </c>
      <c r="F95" s="146"/>
      <c r="G95" s="147">
        <f t="shared" si="18"/>
        <v>0</v>
      </c>
      <c r="O95" s="141">
        <v>2</v>
      </c>
      <c r="AA95" s="114">
        <v>12</v>
      </c>
      <c r="AB95" s="114">
        <v>1</v>
      </c>
      <c r="AC95" s="114">
        <v>64</v>
      </c>
      <c r="AZ95" s="114">
        <v>2</v>
      </c>
      <c r="BA95" s="114">
        <f t="shared" si="19"/>
        <v>0</v>
      </c>
      <c r="BB95" s="114">
        <f t="shared" si="20"/>
        <v>0</v>
      </c>
      <c r="BC95" s="114">
        <f t="shared" si="21"/>
        <v>0</v>
      </c>
      <c r="BD95" s="114">
        <f t="shared" si="22"/>
        <v>0</v>
      </c>
      <c r="BE95" s="114">
        <f t="shared" si="23"/>
        <v>0</v>
      </c>
      <c r="CZ95" s="114">
        <v>4.6299999999999996E-3</v>
      </c>
    </row>
    <row r="96" spans="1:104">
      <c r="A96" s="142">
        <v>65</v>
      </c>
      <c r="B96" s="143" t="s">
        <v>223</v>
      </c>
      <c r="C96" s="144" t="s">
        <v>224</v>
      </c>
      <c r="D96" s="145" t="s">
        <v>72</v>
      </c>
      <c r="E96" s="146">
        <v>113.9105</v>
      </c>
      <c r="F96" s="146"/>
      <c r="G96" s="147">
        <f t="shared" si="18"/>
        <v>0</v>
      </c>
      <c r="O96" s="141">
        <v>2</v>
      </c>
      <c r="AA96" s="114">
        <v>12</v>
      </c>
      <c r="AB96" s="114">
        <v>0</v>
      </c>
      <c r="AC96" s="114">
        <v>65</v>
      </c>
      <c r="AZ96" s="114">
        <v>2</v>
      </c>
      <c r="BA96" s="114">
        <f t="shared" si="19"/>
        <v>0</v>
      </c>
      <c r="BB96" s="114">
        <f t="shared" si="20"/>
        <v>0</v>
      </c>
      <c r="BC96" s="114">
        <f t="shared" si="21"/>
        <v>0</v>
      </c>
      <c r="BD96" s="114">
        <f t="shared" si="22"/>
        <v>0</v>
      </c>
      <c r="BE96" s="114">
        <f t="shared" si="23"/>
        <v>0</v>
      </c>
      <c r="CZ96" s="114">
        <v>0</v>
      </c>
    </row>
    <row r="97" spans="1:104">
      <c r="A97" s="142">
        <v>66</v>
      </c>
      <c r="B97" s="143" t="s">
        <v>225</v>
      </c>
      <c r="C97" s="144" t="s">
        <v>226</v>
      </c>
      <c r="D97" s="145" t="s">
        <v>54</v>
      </c>
      <c r="E97" s="146">
        <v>9844.8700000000008</v>
      </c>
      <c r="F97" s="146"/>
      <c r="G97" s="147">
        <f t="shared" si="18"/>
        <v>0</v>
      </c>
      <c r="O97" s="141">
        <v>2</v>
      </c>
      <c r="AA97" s="114">
        <v>12</v>
      </c>
      <c r="AB97" s="114">
        <v>0</v>
      </c>
      <c r="AC97" s="114">
        <v>66</v>
      </c>
      <c r="AZ97" s="114">
        <v>2</v>
      </c>
      <c r="BA97" s="114">
        <f t="shared" si="19"/>
        <v>0</v>
      </c>
      <c r="BB97" s="114">
        <f t="shared" si="20"/>
        <v>0</v>
      </c>
      <c r="BC97" s="114">
        <f t="shared" si="21"/>
        <v>0</v>
      </c>
      <c r="BD97" s="114">
        <f t="shared" si="22"/>
        <v>0</v>
      </c>
      <c r="BE97" s="114">
        <f t="shared" si="23"/>
        <v>0</v>
      </c>
      <c r="CZ97" s="114">
        <v>0</v>
      </c>
    </row>
    <row r="98" spans="1:104">
      <c r="A98" s="148"/>
      <c r="B98" s="149" t="s">
        <v>69</v>
      </c>
      <c r="C98" s="150" t="str">
        <f>CONCATENATE(B89," ",C89)</f>
        <v>713 Izolace tepelné</v>
      </c>
      <c r="D98" s="148"/>
      <c r="E98" s="151"/>
      <c r="F98" s="151"/>
      <c r="G98" s="152">
        <f>SUM(G89:G97)</f>
        <v>0</v>
      </c>
      <c r="O98" s="141">
        <v>4</v>
      </c>
      <c r="BA98" s="153">
        <f>SUM(BA89:BA97)</f>
        <v>0</v>
      </c>
      <c r="BB98" s="153">
        <f>SUM(BB89:BB97)</f>
        <v>0</v>
      </c>
      <c r="BC98" s="153">
        <f>SUM(BC89:BC97)</f>
        <v>0</v>
      </c>
      <c r="BD98" s="153">
        <f>SUM(BD89:BD97)</f>
        <v>0</v>
      </c>
      <c r="BE98" s="153">
        <f>SUM(BE89:BE97)</f>
        <v>0</v>
      </c>
    </row>
    <row r="99" spans="1:104">
      <c r="A99" s="134" t="s">
        <v>65</v>
      </c>
      <c r="B99" s="135" t="s">
        <v>542</v>
      </c>
      <c r="C99" s="136" t="s">
        <v>543</v>
      </c>
      <c r="D99" s="137"/>
      <c r="E99" s="138"/>
      <c r="F99" s="138"/>
      <c r="G99" s="139"/>
      <c r="O99" s="141"/>
      <c r="BA99" s="153"/>
      <c r="BB99" s="153"/>
      <c r="BC99" s="153"/>
      <c r="BD99" s="153"/>
      <c r="BE99" s="153"/>
    </row>
    <row r="100" spans="1:104">
      <c r="A100" s="142">
        <v>67</v>
      </c>
      <c r="B100" s="143" t="s">
        <v>544</v>
      </c>
      <c r="C100" s="144" t="s">
        <v>545</v>
      </c>
      <c r="D100" s="145" t="s">
        <v>77</v>
      </c>
      <c r="E100" s="146">
        <v>1</v>
      </c>
      <c r="F100" s="146">
        <f>'ZT 200'!G48</f>
        <v>0</v>
      </c>
      <c r="G100" s="147">
        <f>E100*F100</f>
        <v>0</v>
      </c>
      <c r="O100" s="141"/>
      <c r="BA100" s="153"/>
      <c r="BB100" s="153"/>
      <c r="BC100" s="153"/>
      <c r="BD100" s="153"/>
      <c r="BE100" s="153"/>
    </row>
    <row r="101" spans="1:104">
      <c r="A101" s="148"/>
      <c r="B101" s="149" t="s">
        <v>69</v>
      </c>
      <c r="C101" s="150" t="str">
        <f>CONCATENATE(B99," ",C99)</f>
        <v>720 Zdravotní instalace</v>
      </c>
      <c r="D101" s="148"/>
      <c r="E101" s="151"/>
      <c r="F101" s="151"/>
      <c r="G101" s="152">
        <f>SUM(G99:G100)</f>
        <v>0</v>
      </c>
      <c r="O101" s="141"/>
      <c r="BA101" s="153"/>
      <c r="BB101" s="153"/>
      <c r="BC101" s="153"/>
      <c r="BD101" s="153"/>
      <c r="BE101" s="153"/>
    </row>
    <row r="102" spans="1:104">
      <c r="A102" s="134" t="s">
        <v>65</v>
      </c>
      <c r="B102" s="135" t="s">
        <v>227</v>
      </c>
      <c r="C102" s="136" t="s">
        <v>228</v>
      </c>
      <c r="D102" s="137"/>
      <c r="E102" s="138"/>
      <c r="F102" s="138"/>
      <c r="G102" s="139"/>
      <c r="H102" s="140"/>
      <c r="I102" s="140"/>
      <c r="O102" s="141">
        <v>1</v>
      </c>
    </row>
    <row r="103" spans="1:104">
      <c r="A103" s="142">
        <v>67</v>
      </c>
      <c r="B103" s="143" t="s">
        <v>229</v>
      </c>
      <c r="C103" s="144" t="s">
        <v>230</v>
      </c>
      <c r="D103" s="145" t="s">
        <v>77</v>
      </c>
      <c r="E103" s="146">
        <v>1</v>
      </c>
      <c r="F103" s="146">
        <f>'410 PS'!G41</f>
        <v>0</v>
      </c>
      <c r="G103" s="147">
        <f>E103*F103</f>
        <v>0</v>
      </c>
      <c r="O103" s="141">
        <v>2</v>
      </c>
      <c r="AA103" s="114">
        <v>12</v>
      </c>
      <c r="AB103" s="114">
        <v>0</v>
      </c>
      <c r="AC103" s="114">
        <v>67</v>
      </c>
      <c r="AZ103" s="114">
        <v>2</v>
      </c>
      <c r="BA103" s="114">
        <f>IF(AZ103=1,G103,0)</f>
        <v>0</v>
      </c>
      <c r="BB103" s="114">
        <f>IF(AZ103=2,G103,0)</f>
        <v>0</v>
      </c>
      <c r="BC103" s="114">
        <f>IF(AZ103=3,G103,0)</f>
        <v>0</v>
      </c>
      <c r="BD103" s="114">
        <f>IF(AZ103=4,G103,0)</f>
        <v>0</v>
      </c>
      <c r="BE103" s="114">
        <f>IF(AZ103=5,G103,0)</f>
        <v>0</v>
      </c>
      <c r="CZ103" s="114">
        <v>0</v>
      </c>
    </row>
    <row r="104" spans="1:104">
      <c r="A104" s="148"/>
      <c r="B104" s="149" t="s">
        <v>69</v>
      </c>
      <c r="C104" s="150" t="str">
        <f>CONCATENATE(B102," ",C102)</f>
        <v>732 Předávací stanice</v>
      </c>
      <c r="D104" s="148"/>
      <c r="E104" s="151"/>
      <c r="F104" s="151"/>
      <c r="G104" s="152">
        <f>SUM(G102:G103)</f>
        <v>0</v>
      </c>
      <c r="O104" s="141">
        <v>4</v>
      </c>
      <c r="BA104" s="153">
        <f>SUM(BA102:BA103)</f>
        <v>0</v>
      </c>
      <c r="BB104" s="153">
        <f>SUM(BB102:BB103)</f>
        <v>0</v>
      </c>
      <c r="BC104" s="153">
        <f>SUM(BC102:BC103)</f>
        <v>0</v>
      </c>
      <c r="BD104" s="153">
        <f>SUM(BD102:BD103)</f>
        <v>0</v>
      </c>
      <c r="BE104" s="153">
        <f>SUM(BE102:BE103)</f>
        <v>0</v>
      </c>
    </row>
    <row r="105" spans="1:104">
      <c r="A105" s="134" t="s">
        <v>65</v>
      </c>
      <c r="B105" s="135" t="s">
        <v>231</v>
      </c>
      <c r="C105" s="136" t="s">
        <v>232</v>
      </c>
      <c r="D105" s="137"/>
      <c r="E105" s="138"/>
      <c r="F105" s="138"/>
      <c r="G105" s="139"/>
      <c r="H105" s="140"/>
      <c r="I105" s="140"/>
      <c r="O105" s="141">
        <v>1</v>
      </c>
    </row>
    <row r="106" spans="1:104">
      <c r="A106" s="142">
        <v>68</v>
      </c>
      <c r="B106" s="143" t="s">
        <v>233</v>
      </c>
      <c r="C106" s="144" t="s">
        <v>234</v>
      </c>
      <c r="D106" s="145" t="s">
        <v>81</v>
      </c>
      <c r="E106" s="146">
        <v>17.0016</v>
      </c>
      <c r="F106" s="146"/>
      <c r="G106" s="147">
        <f>E106*F106</f>
        <v>0</v>
      </c>
      <c r="O106" s="141">
        <v>2</v>
      </c>
      <c r="AA106" s="114">
        <v>12</v>
      </c>
      <c r="AB106" s="114">
        <v>0</v>
      </c>
      <c r="AC106" s="114">
        <v>68</v>
      </c>
      <c r="AZ106" s="114">
        <v>2</v>
      </c>
      <c r="BA106" s="114">
        <f>IF(AZ106=1,G106,0)</f>
        <v>0</v>
      </c>
      <c r="BB106" s="114">
        <f>IF(AZ106=2,G106,0)</f>
        <v>0</v>
      </c>
      <c r="BC106" s="114">
        <f>IF(AZ106=3,G106,0)</f>
        <v>0</v>
      </c>
      <c r="BD106" s="114">
        <f>IF(AZ106=4,G106,0)</f>
        <v>0</v>
      </c>
      <c r="BE106" s="114">
        <f>IF(AZ106=5,G106,0)</f>
        <v>0</v>
      </c>
      <c r="CZ106" s="114">
        <v>0</v>
      </c>
    </row>
    <row r="107" spans="1:104">
      <c r="A107" s="142">
        <v>69</v>
      </c>
      <c r="B107" s="143" t="s">
        <v>235</v>
      </c>
      <c r="C107" s="144" t="s">
        <v>236</v>
      </c>
      <c r="D107" s="145" t="s">
        <v>81</v>
      </c>
      <c r="E107" s="146">
        <v>18.7</v>
      </c>
      <c r="F107" s="146"/>
      <c r="G107" s="147">
        <f>E107*F107</f>
        <v>0</v>
      </c>
      <c r="O107" s="141">
        <v>2</v>
      </c>
      <c r="AA107" s="114">
        <v>12</v>
      </c>
      <c r="AB107" s="114">
        <v>1</v>
      </c>
      <c r="AC107" s="114">
        <v>69</v>
      </c>
      <c r="AZ107" s="114">
        <v>2</v>
      </c>
      <c r="BA107" s="114">
        <f>IF(AZ107=1,G107,0)</f>
        <v>0</v>
      </c>
      <c r="BB107" s="114">
        <f>IF(AZ107=2,G107,0)</f>
        <v>0</v>
      </c>
      <c r="BC107" s="114">
        <f>IF(AZ107=3,G107,0)</f>
        <v>0</v>
      </c>
      <c r="BD107" s="114">
        <f>IF(AZ107=4,G107,0)</f>
        <v>0</v>
      </c>
      <c r="BE107" s="114">
        <f>IF(AZ107=5,G107,0)</f>
        <v>0</v>
      </c>
      <c r="CZ107" s="114">
        <v>1.4800000000000001E-2</v>
      </c>
    </row>
    <row r="108" spans="1:104">
      <c r="A108" s="142">
        <v>70</v>
      </c>
      <c r="B108" s="143" t="s">
        <v>237</v>
      </c>
      <c r="C108" s="144" t="s">
        <v>238</v>
      </c>
      <c r="D108" s="145" t="s">
        <v>54</v>
      </c>
      <c r="E108" s="146">
        <v>57.12</v>
      </c>
      <c r="F108" s="146"/>
      <c r="G108" s="147">
        <f>E108*F108</f>
        <v>0</v>
      </c>
      <c r="O108" s="141">
        <v>2</v>
      </c>
      <c r="AA108" s="114">
        <v>12</v>
      </c>
      <c r="AB108" s="114">
        <v>0</v>
      </c>
      <c r="AC108" s="114">
        <v>70</v>
      </c>
      <c r="AZ108" s="114">
        <v>2</v>
      </c>
      <c r="BA108" s="114">
        <f>IF(AZ108=1,G108,0)</f>
        <v>0</v>
      </c>
      <c r="BB108" s="114">
        <f>IF(AZ108=2,G108,0)</f>
        <v>0</v>
      </c>
      <c r="BC108" s="114">
        <f>IF(AZ108=3,G108,0)</f>
        <v>0</v>
      </c>
      <c r="BD108" s="114">
        <f>IF(AZ108=4,G108,0)</f>
        <v>0</v>
      </c>
      <c r="BE108" s="114">
        <f>IF(AZ108=5,G108,0)</f>
        <v>0</v>
      </c>
      <c r="CZ108" s="114">
        <v>0</v>
      </c>
    </row>
    <row r="109" spans="1:104">
      <c r="A109" s="148"/>
      <c r="B109" s="149" t="s">
        <v>69</v>
      </c>
      <c r="C109" s="150" t="str">
        <f>CONCATENATE(B105," ",C105)</f>
        <v>762 Konstrukce tesařské</v>
      </c>
      <c r="D109" s="148"/>
      <c r="E109" s="151"/>
      <c r="F109" s="151"/>
      <c r="G109" s="152">
        <f>SUM(G105:G108)</f>
        <v>0</v>
      </c>
      <c r="O109" s="141">
        <v>4</v>
      </c>
      <c r="BA109" s="153">
        <f>SUM(BA105:BA108)</f>
        <v>0</v>
      </c>
      <c r="BB109" s="153">
        <f>SUM(BB105:BB108)</f>
        <v>0</v>
      </c>
      <c r="BC109" s="153">
        <f>SUM(BC105:BC108)</f>
        <v>0</v>
      </c>
      <c r="BD109" s="153">
        <f>SUM(BD105:BD108)</f>
        <v>0</v>
      </c>
      <c r="BE109" s="153">
        <f>SUM(BE105:BE108)</f>
        <v>0</v>
      </c>
    </row>
    <row r="110" spans="1:104">
      <c r="A110" s="134" t="s">
        <v>65</v>
      </c>
      <c r="B110" s="135" t="s">
        <v>239</v>
      </c>
      <c r="C110" s="136" t="s">
        <v>240</v>
      </c>
      <c r="D110" s="137"/>
      <c r="E110" s="138"/>
      <c r="F110" s="138"/>
      <c r="G110" s="139"/>
      <c r="H110" s="140"/>
      <c r="I110" s="140"/>
      <c r="O110" s="141">
        <v>1</v>
      </c>
    </row>
    <row r="111" spans="1:104">
      <c r="A111" s="142">
        <v>71</v>
      </c>
      <c r="B111" s="143" t="s">
        <v>241</v>
      </c>
      <c r="C111" s="144" t="s">
        <v>242</v>
      </c>
      <c r="D111" s="145" t="s">
        <v>105</v>
      </c>
      <c r="E111" s="146">
        <v>61</v>
      </c>
      <c r="F111" s="146"/>
      <c r="G111" s="147">
        <f t="shared" ref="G111:G121" si="24">E111*F111</f>
        <v>0</v>
      </c>
      <c r="O111" s="141">
        <v>2</v>
      </c>
      <c r="AA111" s="114">
        <v>12</v>
      </c>
      <c r="AB111" s="114">
        <v>0</v>
      </c>
      <c r="AC111" s="114">
        <v>71</v>
      </c>
      <c r="AZ111" s="114">
        <v>2</v>
      </c>
      <c r="BA111" s="114">
        <f t="shared" ref="BA111:BA121" si="25">IF(AZ111=1,G111,0)</f>
        <v>0</v>
      </c>
      <c r="BB111" s="114">
        <f t="shared" ref="BB111:BB121" si="26">IF(AZ111=2,G111,0)</f>
        <v>0</v>
      </c>
      <c r="BC111" s="114">
        <f t="shared" ref="BC111:BC121" si="27">IF(AZ111=3,G111,0)</f>
        <v>0</v>
      </c>
      <c r="BD111" s="114">
        <f t="shared" ref="BD111:BD121" si="28">IF(AZ111=4,G111,0)</f>
        <v>0</v>
      </c>
      <c r="BE111" s="114">
        <f t="shared" ref="BE111:BE121" si="29">IF(AZ111=5,G111,0)</f>
        <v>0</v>
      </c>
      <c r="CZ111" s="114">
        <v>3.3999999999999998E-3</v>
      </c>
    </row>
    <row r="112" spans="1:104" ht="22.5">
      <c r="A112" s="142">
        <v>72</v>
      </c>
      <c r="B112" s="143" t="s">
        <v>243</v>
      </c>
      <c r="C112" s="144" t="s">
        <v>244</v>
      </c>
      <c r="D112" s="145" t="s">
        <v>110</v>
      </c>
      <c r="E112" s="146">
        <v>8</v>
      </c>
      <c r="F112" s="146"/>
      <c r="G112" s="147">
        <f t="shared" si="24"/>
        <v>0</v>
      </c>
      <c r="O112" s="141">
        <v>2</v>
      </c>
      <c r="AA112" s="114">
        <v>12</v>
      </c>
      <c r="AB112" s="114">
        <v>0</v>
      </c>
      <c r="AC112" s="114">
        <v>72</v>
      </c>
      <c r="AZ112" s="114">
        <v>2</v>
      </c>
      <c r="BA112" s="114">
        <f t="shared" si="25"/>
        <v>0</v>
      </c>
      <c r="BB112" s="114">
        <f t="shared" si="26"/>
        <v>0</v>
      </c>
      <c r="BC112" s="114">
        <f t="shared" si="27"/>
        <v>0</v>
      </c>
      <c r="BD112" s="114">
        <f t="shared" si="28"/>
        <v>0</v>
      </c>
      <c r="BE112" s="114">
        <f t="shared" si="29"/>
        <v>0</v>
      </c>
      <c r="CZ112" s="114">
        <v>3.4000000000000002E-4</v>
      </c>
    </row>
    <row r="113" spans="1:104">
      <c r="A113" s="142">
        <v>73</v>
      </c>
      <c r="B113" s="143" t="s">
        <v>245</v>
      </c>
      <c r="C113" s="144" t="s">
        <v>246</v>
      </c>
      <c r="D113" s="145" t="s">
        <v>105</v>
      </c>
      <c r="E113" s="146">
        <v>113</v>
      </c>
      <c r="F113" s="146"/>
      <c r="G113" s="147">
        <f t="shared" si="24"/>
        <v>0</v>
      </c>
      <c r="O113" s="141">
        <v>2</v>
      </c>
      <c r="AA113" s="114">
        <v>12</v>
      </c>
      <c r="AB113" s="114">
        <v>0</v>
      </c>
      <c r="AC113" s="114">
        <v>73</v>
      </c>
      <c r="AZ113" s="114">
        <v>2</v>
      </c>
      <c r="BA113" s="114">
        <f t="shared" si="25"/>
        <v>0</v>
      </c>
      <c r="BB113" s="114">
        <f t="shared" si="26"/>
        <v>0</v>
      </c>
      <c r="BC113" s="114">
        <f t="shared" si="27"/>
        <v>0</v>
      </c>
      <c r="BD113" s="114">
        <f t="shared" si="28"/>
        <v>0</v>
      </c>
      <c r="BE113" s="114">
        <f t="shared" si="29"/>
        <v>0</v>
      </c>
      <c r="CZ113" s="114">
        <v>2.0500000000000002E-3</v>
      </c>
    </row>
    <row r="114" spans="1:104" ht="22.5">
      <c r="A114" s="142">
        <v>74</v>
      </c>
      <c r="B114" s="143" t="s">
        <v>247</v>
      </c>
      <c r="C114" s="144" t="s">
        <v>248</v>
      </c>
      <c r="D114" s="145" t="s">
        <v>105</v>
      </c>
      <c r="E114" s="146">
        <v>28</v>
      </c>
      <c r="F114" s="146"/>
      <c r="G114" s="147">
        <f t="shared" si="24"/>
        <v>0</v>
      </c>
      <c r="O114" s="141">
        <v>2</v>
      </c>
      <c r="AA114" s="114">
        <v>12</v>
      </c>
      <c r="AB114" s="114">
        <v>0</v>
      </c>
      <c r="AC114" s="114">
        <v>74</v>
      </c>
      <c r="AZ114" s="114">
        <v>2</v>
      </c>
      <c r="BA114" s="114">
        <f t="shared" si="25"/>
        <v>0</v>
      </c>
      <c r="BB114" s="114">
        <f t="shared" si="26"/>
        <v>0</v>
      </c>
      <c r="BC114" s="114">
        <f t="shared" si="27"/>
        <v>0</v>
      </c>
      <c r="BD114" s="114">
        <f t="shared" si="28"/>
        <v>0</v>
      </c>
      <c r="BE114" s="114">
        <f t="shared" si="29"/>
        <v>0</v>
      </c>
      <c r="CZ114" s="114">
        <v>3.4499999999999999E-3</v>
      </c>
    </row>
    <row r="115" spans="1:104" ht="22.5">
      <c r="A115" s="142">
        <v>75</v>
      </c>
      <c r="B115" s="143" t="s">
        <v>249</v>
      </c>
      <c r="C115" s="144" t="s">
        <v>250</v>
      </c>
      <c r="D115" s="145" t="s">
        <v>105</v>
      </c>
      <c r="E115" s="146">
        <v>113</v>
      </c>
      <c r="F115" s="146"/>
      <c r="G115" s="147">
        <f t="shared" si="24"/>
        <v>0</v>
      </c>
      <c r="O115" s="141">
        <v>2</v>
      </c>
      <c r="AA115" s="114">
        <v>12</v>
      </c>
      <c r="AB115" s="114">
        <v>0</v>
      </c>
      <c r="AC115" s="114">
        <v>75</v>
      </c>
      <c r="AZ115" s="114">
        <v>2</v>
      </c>
      <c r="BA115" s="114">
        <f t="shared" si="25"/>
        <v>0</v>
      </c>
      <c r="BB115" s="114">
        <f t="shared" si="26"/>
        <v>0</v>
      </c>
      <c r="BC115" s="114">
        <f t="shared" si="27"/>
        <v>0</v>
      </c>
      <c r="BD115" s="114">
        <f t="shared" si="28"/>
        <v>0</v>
      </c>
      <c r="BE115" s="114">
        <f t="shared" si="29"/>
        <v>0</v>
      </c>
      <c r="CZ115" s="114">
        <v>4.8199999999999996E-3</v>
      </c>
    </row>
    <row r="116" spans="1:104">
      <c r="A116" s="142">
        <v>76</v>
      </c>
      <c r="B116" s="143" t="s">
        <v>251</v>
      </c>
      <c r="C116" s="144" t="s">
        <v>252</v>
      </c>
      <c r="D116" s="145" t="s">
        <v>105</v>
      </c>
      <c r="E116" s="146">
        <v>26</v>
      </c>
      <c r="F116" s="146"/>
      <c r="G116" s="147">
        <f t="shared" si="24"/>
        <v>0</v>
      </c>
      <c r="O116" s="141">
        <v>2</v>
      </c>
      <c r="AA116" s="114">
        <v>12</v>
      </c>
      <c r="AB116" s="114">
        <v>0</v>
      </c>
      <c r="AC116" s="114">
        <v>76</v>
      </c>
      <c r="AZ116" s="114">
        <v>2</v>
      </c>
      <c r="BA116" s="114">
        <f t="shared" si="25"/>
        <v>0</v>
      </c>
      <c r="BB116" s="114">
        <f t="shared" si="26"/>
        <v>0</v>
      </c>
      <c r="BC116" s="114">
        <f t="shared" si="27"/>
        <v>0</v>
      </c>
      <c r="BD116" s="114">
        <f t="shared" si="28"/>
        <v>0</v>
      </c>
      <c r="BE116" s="114">
        <f t="shared" si="29"/>
        <v>0</v>
      </c>
      <c r="CZ116" s="114">
        <v>3.8E-3</v>
      </c>
    </row>
    <row r="117" spans="1:104">
      <c r="A117" s="142">
        <v>77</v>
      </c>
      <c r="B117" s="143" t="s">
        <v>253</v>
      </c>
      <c r="C117" s="144" t="s">
        <v>254</v>
      </c>
      <c r="D117" s="145" t="s">
        <v>105</v>
      </c>
      <c r="E117" s="146">
        <v>26</v>
      </c>
      <c r="F117" s="146"/>
      <c r="G117" s="147">
        <f t="shared" si="24"/>
        <v>0</v>
      </c>
      <c r="O117" s="141">
        <v>2</v>
      </c>
      <c r="AA117" s="114">
        <v>12</v>
      </c>
      <c r="AB117" s="114">
        <v>0</v>
      </c>
      <c r="AC117" s="114">
        <v>77</v>
      </c>
      <c r="AZ117" s="114">
        <v>2</v>
      </c>
      <c r="BA117" s="114">
        <f t="shared" si="25"/>
        <v>0</v>
      </c>
      <c r="BB117" s="114">
        <f t="shared" si="26"/>
        <v>0</v>
      </c>
      <c r="BC117" s="114">
        <f t="shared" si="27"/>
        <v>0</v>
      </c>
      <c r="BD117" s="114">
        <f t="shared" si="28"/>
        <v>0</v>
      </c>
      <c r="BE117" s="114">
        <f t="shared" si="29"/>
        <v>0</v>
      </c>
      <c r="CZ117" s="114">
        <v>4.8900000000000002E-3</v>
      </c>
    </row>
    <row r="118" spans="1:104" ht="22.5">
      <c r="A118" s="142">
        <v>78</v>
      </c>
      <c r="B118" s="143" t="s">
        <v>255</v>
      </c>
      <c r="C118" s="144" t="s">
        <v>256</v>
      </c>
      <c r="D118" s="145" t="s">
        <v>110</v>
      </c>
      <c r="E118" s="146">
        <v>2</v>
      </c>
      <c r="F118" s="146"/>
      <c r="G118" s="147">
        <f t="shared" si="24"/>
        <v>0</v>
      </c>
      <c r="O118" s="141">
        <v>2</v>
      </c>
      <c r="AA118" s="114">
        <v>12</v>
      </c>
      <c r="AB118" s="114">
        <v>0</v>
      </c>
      <c r="AC118" s="114">
        <v>78</v>
      </c>
      <c r="AZ118" s="114">
        <v>2</v>
      </c>
      <c r="BA118" s="114">
        <f t="shared" si="25"/>
        <v>0</v>
      </c>
      <c r="BB118" s="114">
        <f t="shared" si="26"/>
        <v>0</v>
      </c>
      <c r="BC118" s="114">
        <f t="shared" si="27"/>
        <v>0</v>
      </c>
      <c r="BD118" s="114">
        <f t="shared" si="28"/>
        <v>0</v>
      </c>
      <c r="BE118" s="114">
        <f t="shared" si="29"/>
        <v>0</v>
      </c>
      <c r="CZ118" s="114">
        <v>3.7399999999999998E-3</v>
      </c>
    </row>
    <row r="119" spans="1:104">
      <c r="A119" s="142">
        <v>79</v>
      </c>
      <c r="B119" s="143" t="s">
        <v>257</v>
      </c>
      <c r="C119" s="144" t="s">
        <v>258</v>
      </c>
      <c r="D119" s="145" t="s">
        <v>110</v>
      </c>
      <c r="E119" s="146">
        <v>5</v>
      </c>
      <c r="F119" s="146"/>
      <c r="G119" s="147">
        <f t="shared" si="24"/>
        <v>0</v>
      </c>
      <c r="O119" s="141">
        <v>2</v>
      </c>
      <c r="AA119" s="114">
        <v>12</v>
      </c>
      <c r="AB119" s="114">
        <v>0</v>
      </c>
      <c r="AC119" s="114">
        <v>79</v>
      </c>
      <c r="AZ119" s="114">
        <v>2</v>
      </c>
      <c r="BA119" s="114">
        <f t="shared" si="25"/>
        <v>0</v>
      </c>
      <c r="BB119" s="114">
        <f t="shared" si="26"/>
        <v>0</v>
      </c>
      <c r="BC119" s="114">
        <f t="shared" si="27"/>
        <v>0</v>
      </c>
      <c r="BD119" s="114">
        <f t="shared" si="28"/>
        <v>0</v>
      </c>
      <c r="BE119" s="114">
        <f t="shared" si="29"/>
        <v>0</v>
      </c>
      <c r="CZ119" s="114">
        <v>4.2700000000000004E-3</v>
      </c>
    </row>
    <row r="120" spans="1:104" ht="22.5">
      <c r="A120" s="142">
        <v>80</v>
      </c>
      <c r="B120" s="143" t="s">
        <v>259</v>
      </c>
      <c r="C120" s="144" t="s">
        <v>260</v>
      </c>
      <c r="D120" s="145" t="s">
        <v>81</v>
      </c>
      <c r="E120" s="146">
        <v>7</v>
      </c>
      <c r="F120" s="146"/>
      <c r="G120" s="147">
        <f t="shared" si="24"/>
        <v>0</v>
      </c>
      <c r="O120" s="141">
        <v>2</v>
      </c>
      <c r="AA120" s="114">
        <v>12</v>
      </c>
      <c r="AB120" s="114">
        <v>0</v>
      </c>
      <c r="AC120" s="114">
        <v>80</v>
      </c>
      <c r="AZ120" s="114">
        <v>2</v>
      </c>
      <c r="BA120" s="114">
        <f t="shared" si="25"/>
        <v>0</v>
      </c>
      <c r="BB120" s="114">
        <f t="shared" si="26"/>
        <v>0</v>
      </c>
      <c r="BC120" s="114">
        <f t="shared" si="27"/>
        <v>0</v>
      </c>
      <c r="BD120" s="114">
        <f t="shared" si="28"/>
        <v>0</v>
      </c>
      <c r="BE120" s="114">
        <f t="shared" si="29"/>
        <v>0</v>
      </c>
      <c r="CZ120" s="114">
        <v>0</v>
      </c>
    </row>
    <row r="121" spans="1:104">
      <c r="A121" s="142">
        <v>81</v>
      </c>
      <c r="B121" s="143" t="s">
        <v>261</v>
      </c>
      <c r="C121" s="144" t="s">
        <v>262</v>
      </c>
      <c r="D121" s="145" t="s">
        <v>54</v>
      </c>
      <c r="E121" s="146">
        <v>2251.7199999999998</v>
      </c>
      <c r="F121" s="146"/>
      <c r="G121" s="147">
        <f t="shared" si="24"/>
        <v>0</v>
      </c>
      <c r="O121" s="141">
        <v>2</v>
      </c>
      <c r="AA121" s="114">
        <v>12</v>
      </c>
      <c r="AB121" s="114">
        <v>0</v>
      </c>
      <c r="AC121" s="114">
        <v>81</v>
      </c>
      <c r="AZ121" s="114">
        <v>2</v>
      </c>
      <c r="BA121" s="114">
        <f t="shared" si="25"/>
        <v>0</v>
      </c>
      <c r="BB121" s="114">
        <f t="shared" si="26"/>
        <v>0</v>
      </c>
      <c r="BC121" s="114">
        <f t="shared" si="27"/>
        <v>0</v>
      </c>
      <c r="BD121" s="114">
        <f t="shared" si="28"/>
        <v>0</v>
      </c>
      <c r="BE121" s="114">
        <f t="shared" si="29"/>
        <v>0</v>
      </c>
      <c r="CZ121" s="114">
        <v>0</v>
      </c>
    </row>
    <row r="122" spans="1:104">
      <c r="A122" s="148"/>
      <c r="B122" s="149" t="s">
        <v>69</v>
      </c>
      <c r="C122" s="150" t="str">
        <f>CONCATENATE(B110," ",C110)</f>
        <v>764 Konstrukce klempířské</v>
      </c>
      <c r="D122" s="148"/>
      <c r="E122" s="151"/>
      <c r="F122" s="151"/>
      <c r="G122" s="152">
        <f>SUM(G110:G121)</f>
        <v>0</v>
      </c>
      <c r="O122" s="141">
        <v>4</v>
      </c>
      <c r="BA122" s="153">
        <f>SUM(BA110:BA121)</f>
        <v>0</v>
      </c>
      <c r="BB122" s="153">
        <f>SUM(BB110:BB121)</f>
        <v>0</v>
      </c>
      <c r="BC122" s="153">
        <f>SUM(BC110:BC121)</f>
        <v>0</v>
      </c>
      <c r="BD122" s="153">
        <f>SUM(BD110:BD121)</f>
        <v>0</v>
      </c>
      <c r="BE122" s="153">
        <f>SUM(BE110:BE121)</f>
        <v>0</v>
      </c>
    </row>
    <row r="123" spans="1:104">
      <c r="A123" s="134" t="s">
        <v>65</v>
      </c>
      <c r="B123" s="135" t="s">
        <v>263</v>
      </c>
      <c r="C123" s="136" t="s">
        <v>264</v>
      </c>
      <c r="D123" s="137"/>
      <c r="E123" s="138"/>
      <c r="F123" s="138"/>
      <c r="G123" s="139"/>
      <c r="H123" s="140"/>
      <c r="I123" s="140"/>
      <c r="O123" s="141">
        <v>1</v>
      </c>
    </row>
    <row r="124" spans="1:104" ht="22.5">
      <c r="A124" s="142">
        <v>82</v>
      </c>
      <c r="B124" s="143" t="s">
        <v>265</v>
      </c>
      <c r="C124" s="144" t="s">
        <v>266</v>
      </c>
      <c r="D124" s="145" t="s">
        <v>77</v>
      </c>
      <c r="E124" s="146">
        <v>44</v>
      </c>
      <c r="F124" s="146"/>
      <c r="G124" s="147">
        <f t="shared" ref="G124:G130" si="30">E124*F124</f>
        <v>0</v>
      </c>
      <c r="O124" s="141">
        <v>2</v>
      </c>
      <c r="AA124" s="114">
        <v>12</v>
      </c>
      <c r="AB124" s="114">
        <v>0</v>
      </c>
      <c r="AC124" s="114">
        <v>82</v>
      </c>
      <c r="AZ124" s="114">
        <v>2</v>
      </c>
      <c r="BA124" s="114">
        <f t="shared" ref="BA124:BA130" si="31">IF(AZ124=1,G124,0)</f>
        <v>0</v>
      </c>
      <c r="BB124" s="114">
        <f t="shared" ref="BB124:BB130" si="32">IF(AZ124=2,G124,0)</f>
        <v>0</v>
      </c>
      <c r="BC124" s="114">
        <f t="shared" ref="BC124:BC130" si="33">IF(AZ124=3,G124,0)</f>
        <v>0</v>
      </c>
      <c r="BD124" s="114">
        <f t="shared" ref="BD124:BD130" si="34">IF(AZ124=4,G124,0)</f>
        <v>0</v>
      </c>
      <c r="BE124" s="114">
        <f t="shared" ref="BE124:BE130" si="35">IF(AZ124=5,G124,0)</f>
        <v>0</v>
      </c>
      <c r="CZ124" s="114">
        <v>0</v>
      </c>
    </row>
    <row r="125" spans="1:104" ht="22.5">
      <c r="A125" s="142">
        <v>83</v>
      </c>
      <c r="B125" s="143" t="s">
        <v>267</v>
      </c>
      <c r="C125" s="144" t="s">
        <v>268</v>
      </c>
      <c r="D125" s="145" t="s">
        <v>77</v>
      </c>
      <c r="E125" s="146">
        <v>1</v>
      </c>
      <c r="F125" s="146"/>
      <c r="G125" s="147">
        <f t="shared" si="30"/>
        <v>0</v>
      </c>
      <c r="O125" s="141">
        <v>2</v>
      </c>
      <c r="AA125" s="114">
        <v>12</v>
      </c>
      <c r="AB125" s="114">
        <v>0</v>
      </c>
      <c r="AC125" s="114">
        <v>83</v>
      </c>
      <c r="AZ125" s="114">
        <v>2</v>
      </c>
      <c r="BA125" s="114">
        <f t="shared" si="31"/>
        <v>0</v>
      </c>
      <c r="BB125" s="114">
        <f t="shared" si="32"/>
        <v>0</v>
      </c>
      <c r="BC125" s="114">
        <f t="shared" si="33"/>
        <v>0</v>
      </c>
      <c r="BD125" s="114">
        <f t="shared" si="34"/>
        <v>0</v>
      </c>
      <c r="BE125" s="114">
        <f t="shared" si="35"/>
        <v>0</v>
      </c>
      <c r="CZ125" s="114">
        <v>0</v>
      </c>
    </row>
    <row r="126" spans="1:104" ht="22.5">
      <c r="A126" s="142">
        <v>84</v>
      </c>
      <c r="B126" s="143" t="s">
        <v>269</v>
      </c>
      <c r="C126" s="144" t="s">
        <v>270</v>
      </c>
      <c r="D126" s="145" t="s">
        <v>77</v>
      </c>
      <c r="E126" s="146">
        <v>1</v>
      </c>
      <c r="F126" s="146"/>
      <c r="G126" s="147">
        <f t="shared" si="30"/>
        <v>0</v>
      </c>
      <c r="O126" s="141">
        <v>2</v>
      </c>
      <c r="AA126" s="114">
        <v>12</v>
      </c>
      <c r="AB126" s="114">
        <v>0</v>
      </c>
      <c r="AC126" s="114">
        <v>84</v>
      </c>
      <c r="AZ126" s="114">
        <v>2</v>
      </c>
      <c r="BA126" s="114">
        <f t="shared" si="31"/>
        <v>0</v>
      </c>
      <c r="BB126" s="114">
        <f t="shared" si="32"/>
        <v>0</v>
      </c>
      <c r="BC126" s="114">
        <f t="shared" si="33"/>
        <v>0</v>
      </c>
      <c r="BD126" s="114">
        <f t="shared" si="34"/>
        <v>0</v>
      </c>
      <c r="BE126" s="114">
        <f t="shared" si="35"/>
        <v>0</v>
      </c>
      <c r="CZ126" s="114">
        <v>0</v>
      </c>
    </row>
    <row r="127" spans="1:104" ht="22.5">
      <c r="A127" s="142">
        <v>85</v>
      </c>
      <c r="B127" s="143" t="s">
        <v>271</v>
      </c>
      <c r="C127" s="144" t="s">
        <v>272</v>
      </c>
      <c r="D127" s="145" t="s">
        <v>77</v>
      </c>
      <c r="E127" s="146">
        <v>1</v>
      </c>
      <c r="F127" s="146"/>
      <c r="G127" s="147">
        <f t="shared" si="30"/>
        <v>0</v>
      </c>
      <c r="O127" s="141">
        <v>2</v>
      </c>
      <c r="AA127" s="114">
        <v>12</v>
      </c>
      <c r="AB127" s="114">
        <v>0</v>
      </c>
      <c r="AC127" s="114">
        <v>85</v>
      </c>
      <c r="AZ127" s="114">
        <v>2</v>
      </c>
      <c r="BA127" s="114">
        <f t="shared" si="31"/>
        <v>0</v>
      </c>
      <c r="BB127" s="114">
        <f t="shared" si="32"/>
        <v>0</v>
      </c>
      <c r="BC127" s="114">
        <f t="shared" si="33"/>
        <v>0</v>
      </c>
      <c r="BD127" s="114">
        <f t="shared" si="34"/>
        <v>0</v>
      </c>
      <c r="BE127" s="114">
        <f t="shared" si="35"/>
        <v>0</v>
      </c>
      <c r="CZ127" s="114">
        <v>0</v>
      </c>
    </row>
    <row r="128" spans="1:104">
      <c r="A128" s="142">
        <v>86</v>
      </c>
      <c r="B128" s="143" t="s">
        <v>273</v>
      </c>
      <c r="C128" s="144" t="s">
        <v>274</v>
      </c>
      <c r="D128" s="145" t="s">
        <v>81</v>
      </c>
      <c r="E128" s="146">
        <v>45</v>
      </c>
      <c r="F128" s="146"/>
      <c r="G128" s="147">
        <f t="shared" si="30"/>
        <v>0</v>
      </c>
      <c r="O128" s="141">
        <v>2</v>
      </c>
      <c r="AA128" s="114">
        <v>12</v>
      </c>
      <c r="AB128" s="114">
        <v>0</v>
      </c>
      <c r="AC128" s="114">
        <v>86</v>
      </c>
      <c r="AZ128" s="114">
        <v>2</v>
      </c>
      <c r="BA128" s="114">
        <f t="shared" si="31"/>
        <v>0</v>
      </c>
      <c r="BB128" s="114">
        <f t="shared" si="32"/>
        <v>0</v>
      </c>
      <c r="BC128" s="114">
        <f t="shared" si="33"/>
        <v>0</v>
      </c>
      <c r="BD128" s="114">
        <f t="shared" si="34"/>
        <v>0</v>
      </c>
      <c r="BE128" s="114">
        <f t="shared" si="35"/>
        <v>0</v>
      </c>
      <c r="CZ128" s="114">
        <v>0</v>
      </c>
    </row>
    <row r="129" spans="1:104">
      <c r="A129" s="142">
        <v>87</v>
      </c>
      <c r="B129" s="143" t="s">
        <v>275</v>
      </c>
      <c r="C129" s="144" t="s">
        <v>276</v>
      </c>
      <c r="D129" s="145" t="s">
        <v>81</v>
      </c>
      <c r="E129" s="146">
        <v>27.5</v>
      </c>
      <c r="F129" s="146"/>
      <c r="G129" s="147">
        <f t="shared" si="30"/>
        <v>0</v>
      </c>
      <c r="O129" s="141">
        <v>2</v>
      </c>
      <c r="AA129" s="114">
        <v>12</v>
      </c>
      <c r="AB129" s="114">
        <v>0</v>
      </c>
      <c r="AC129" s="114">
        <v>87</v>
      </c>
      <c r="AZ129" s="114">
        <v>2</v>
      </c>
      <c r="BA129" s="114">
        <f t="shared" si="31"/>
        <v>0</v>
      </c>
      <c r="BB129" s="114">
        <f t="shared" si="32"/>
        <v>0</v>
      </c>
      <c r="BC129" s="114">
        <f t="shared" si="33"/>
        <v>0</v>
      </c>
      <c r="BD129" s="114">
        <f t="shared" si="34"/>
        <v>0</v>
      </c>
      <c r="BE129" s="114">
        <f t="shared" si="35"/>
        <v>0</v>
      </c>
      <c r="CZ129" s="114">
        <v>0</v>
      </c>
    </row>
    <row r="130" spans="1:104">
      <c r="A130" s="142">
        <v>88</v>
      </c>
      <c r="B130" s="143" t="s">
        <v>277</v>
      </c>
      <c r="C130" s="144" t="s">
        <v>278</v>
      </c>
      <c r="D130" s="145" t="s">
        <v>54</v>
      </c>
      <c r="E130" s="146">
        <v>5068</v>
      </c>
      <c r="F130" s="146"/>
      <c r="G130" s="147">
        <f t="shared" si="30"/>
        <v>0</v>
      </c>
      <c r="O130" s="141">
        <v>2</v>
      </c>
      <c r="AA130" s="114">
        <v>12</v>
      </c>
      <c r="AB130" s="114">
        <v>0</v>
      </c>
      <c r="AC130" s="114">
        <v>88</v>
      </c>
      <c r="AZ130" s="114">
        <v>2</v>
      </c>
      <c r="BA130" s="114">
        <f t="shared" si="31"/>
        <v>0</v>
      </c>
      <c r="BB130" s="114">
        <f t="shared" si="32"/>
        <v>0</v>
      </c>
      <c r="BC130" s="114">
        <f t="shared" si="33"/>
        <v>0</v>
      </c>
      <c r="BD130" s="114">
        <f t="shared" si="34"/>
        <v>0</v>
      </c>
      <c r="BE130" s="114">
        <f t="shared" si="35"/>
        <v>0</v>
      </c>
      <c r="CZ130" s="114">
        <v>0</v>
      </c>
    </row>
    <row r="131" spans="1:104">
      <c r="A131" s="148"/>
      <c r="B131" s="149" t="s">
        <v>69</v>
      </c>
      <c r="C131" s="150" t="str">
        <f>CONCATENATE(B123," ",C123)</f>
        <v>766 Konstrukce truhlářské</v>
      </c>
      <c r="D131" s="148"/>
      <c r="E131" s="151"/>
      <c r="F131" s="151"/>
      <c r="G131" s="152">
        <f>SUM(G123:G130)</f>
        <v>0</v>
      </c>
      <c r="O131" s="141">
        <v>4</v>
      </c>
      <c r="BA131" s="153">
        <f>SUM(BA123:BA130)</f>
        <v>0</v>
      </c>
      <c r="BB131" s="153">
        <f>SUM(BB123:BB130)</f>
        <v>0</v>
      </c>
      <c r="BC131" s="153">
        <f>SUM(BC123:BC130)</f>
        <v>0</v>
      </c>
      <c r="BD131" s="153">
        <f>SUM(BD123:BD130)</f>
        <v>0</v>
      </c>
      <c r="BE131" s="153">
        <f>SUM(BE123:BE130)</f>
        <v>0</v>
      </c>
    </row>
    <row r="132" spans="1:104">
      <c r="A132" s="134" t="s">
        <v>65</v>
      </c>
      <c r="B132" s="135" t="s">
        <v>279</v>
      </c>
      <c r="C132" s="136" t="s">
        <v>280</v>
      </c>
      <c r="D132" s="137"/>
      <c r="E132" s="138"/>
      <c r="F132" s="138"/>
      <c r="G132" s="139"/>
      <c r="H132" s="140"/>
      <c r="I132" s="140"/>
      <c r="O132" s="141">
        <v>1</v>
      </c>
    </row>
    <row r="133" spans="1:104">
      <c r="A133" s="142">
        <v>89</v>
      </c>
      <c r="B133" s="143" t="s">
        <v>281</v>
      </c>
      <c r="C133" s="144" t="s">
        <v>282</v>
      </c>
      <c r="D133" s="145" t="s">
        <v>68</v>
      </c>
      <c r="E133" s="146">
        <v>44</v>
      </c>
      <c r="F133" s="146"/>
      <c r="G133" s="147">
        <f>E133*F133</f>
        <v>0</v>
      </c>
      <c r="O133" s="141">
        <v>2</v>
      </c>
      <c r="AA133" s="114">
        <v>12</v>
      </c>
      <c r="AB133" s="114">
        <v>0</v>
      </c>
      <c r="AC133" s="114">
        <v>89</v>
      </c>
      <c r="AZ133" s="114">
        <v>2</v>
      </c>
      <c r="BA133" s="114">
        <f>IF(AZ133=1,G133,0)</f>
        <v>0</v>
      </c>
      <c r="BB133" s="114">
        <f>IF(AZ133=2,G133,0)</f>
        <v>0</v>
      </c>
      <c r="BC133" s="114">
        <f>IF(AZ133=3,G133,0)</f>
        <v>0</v>
      </c>
      <c r="BD133" s="114">
        <f>IF(AZ133=4,G133,0)</f>
        <v>0</v>
      </c>
      <c r="BE133" s="114">
        <f>IF(AZ133=5,G133,0)</f>
        <v>0</v>
      </c>
      <c r="CZ133" s="114">
        <v>0</v>
      </c>
    </row>
    <row r="134" spans="1:104">
      <c r="A134" s="142">
        <v>90</v>
      </c>
      <c r="B134" s="143" t="s">
        <v>283</v>
      </c>
      <c r="C134" s="144" t="s">
        <v>284</v>
      </c>
      <c r="D134" s="145" t="s">
        <v>68</v>
      </c>
      <c r="E134" s="146">
        <v>12</v>
      </c>
      <c r="F134" s="146"/>
      <c r="G134" s="147">
        <f>E134*F134</f>
        <v>0</v>
      </c>
      <c r="O134" s="141">
        <v>2</v>
      </c>
      <c r="AA134" s="114">
        <v>12</v>
      </c>
      <c r="AB134" s="114">
        <v>0</v>
      </c>
      <c r="AC134" s="114">
        <v>90</v>
      </c>
      <c r="AZ134" s="114">
        <v>2</v>
      </c>
      <c r="BA134" s="114">
        <f>IF(AZ134=1,G134,0)</f>
        <v>0</v>
      </c>
      <c r="BB134" s="114">
        <f>IF(AZ134=2,G134,0)</f>
        <v>0</v>
      </c>
      <c r="BC134" s="114">
        <f>IF(AZ134=3,G134,0)</f>
        <v>0</v>
      </c>
      <c r="BD134" s="114">
        <f>IF(AZ134=4,G134,0)</f>
        <v>0</v>
      </c>
      <c r="BE134" s="114">
        <f>IF(AZ134=5,G134,0)</f>
        <v>0</v>
      </c>
      <c r="CZ134" s="114">
        <v>0</v>
      </c>
    </row>
    <row r="135" spans="1:104">
      <c r="A135" s="142">
        <v>91</v>
      </c>
      <c r="B135" s="143" t="s">
        <v>285</v>
      </c>
      <c r="C135" s="144" t="s">
        <v>286</v>
      </c>
      <c r="D135" s="145" t="s">
        <v>68</v>
      </c>
      <c r="E135" s="146">
        <v>4</v>
      </c>
      <c r="F135" s="146"/>
      <c r="G135" s="147">
        <f>E135*F135</f>
        <v>0</v>
      </c>
      <c r="O135" s="141">
        <v>2</v>
      </c>
      <c r="AA135" s="114">
        <v>12</v>
      </c>
      <c r="AB135" s="114">
        <v>0</v>
      </c>
      <c r="AC135" s="114">
        <v>91</v>
      </c>
      <c r="AZ135" s="114">
        <v>2</v>
      </c>
      <c r="BA135" s="114">
        <f>IF(AZ135=1,G135,0)</f>
        <v>0</v>
      </c>
      <c r="BB135" s="114">
        <f>IF(AZ135=2,G135,0)</f>
        <v>0</v>
      </c>
      <c r="BC135" s="114">
        <f>IF(AZ135=3,G135,0)</f>
        <v>0</v>
      </c>
      <c r="BD135" s="114">
        <f>IF(AZ135=4,G135,0)</f>
        <v>0</v>
      </c>
      <c r="BE135" s="114">
        <f>IF(AZ135=5,G135,0)</f>
        <v>0</v>
      </c>
      <c r="CZ135" s="114">
        <v>0</v>
      </c>
    </row>
    <row r="136" spans="1:104">
      <c r="A136" s="142">
        <v>92</v>
      </c>
      <c r="B136" s="143" t="s">
        <v>287</v>
      </c>
      <c r="C136" s="144" t="s">
        <v>288</v>
      </c>
      <c r="D136" s="145" t="s">
        <v>54</v>
      </c>
      <c r="E136" s="146">
        <v>1848</v>
      </c>
      <c r="F136" s="146"/>
      <c r="G136" s="147">
        <f>E136*F136</f>
        <v>0</v>
      </c>
      <c r="O136" s="141">
        <v>2</v>
      </c>
      <c r="AA136" s="114">
        <v>12</v>
      </c>
      <c r="AB136" s="114">
        <v>0</v>
      </c>
      <c r="AC136" s="114">
        <v>92</v>
      </c>
      <c r="AZ136" s="114">
        <v>2</v>
      </c>
      <c r="BA136" s="114">
        <f>IF(AZ136=1,G136,0)</f>
        <v>0</v>
      </c>
      <c r="BB136" s="114">
        <f>IF(AZ136=2,G136,0)</f>
        <v>0</v>
      </c>
      <c r="BC136" s="114">
        <f>IF(AZ136=3,G136,0)</f>
        <v>0</v>
      </c>
      <c r="BD136" s="114">
        <f>IF(AZ136=4,G136,0)</f>
        <v>0</v>
      </c>
      <c r="BE136" s="114">
        <f>IF(AZ136=5,G136,0)</f>
        <v>0</v>
      </c>
      <c r="CZ136" s="114">
        <v>0</v>
      </c>
    </row>
    <row r="137" spans="1:104">
      <c r="A137" s="148"/>
      <c r="B137" s="149" t="s">
        <v>69</v>
      </c>
      <c r="C137" s="150" t="str">
        <f>CONCATENATE(B132," ",C132)</f>
        <v>767 Konstrukce zámečnické</v>
      </c>
      <c r="D137" s="148"/>
      <c r="E137" s="151"/>
      <c r="F137" s="151"/>
      <c r="G137" s="152">
        <f>SUM(G132:G136)</f>
        <v>0</v>
      </c>
      <c r="O137" s="141">
        <v>4</v>
      </c>
      <c r="BA137" s="153">
        <f>SUM(BA132:BA136)</f>
        <v>0</v>
      </c>
      <c r="BB137" s="153">
        <f>SUM(BB132:BB136)</f>
        <v>0</v>
      </c>
      <c r="BC137" s="153">
        <f>SUM(BC132:BC136)</f>
        <v>0</v>
      </c>
      <c r="BD137" s="153">
        <f>SUM(BD132:BD136)</f>
        <v>0</v>
      </c>
      <c r="BE137" s="153">
        <f>SUM(BE132:BE136)</f>
        <v>0</v>
      </c>
    </row>
    <row r="138" spans="1:104">
      <c r="A138" s="134" t="s">
        <v>65</v>
      </c>
      <c r="B138" s="135" t="s">
        <v>289</v>
      </c>
      <c r="C138" s="136" t="s">
        <v>290</v>
      </c>
      <c r="D138" s="137"/>
      <c r="E138" s="138"/>
      <c r="F138" s="138"/>
      <c r="G138" s="139"/>
      <c r="H138" s="140"/>
      <c r="I138" s="140"/>
      <c r="O138" s="141">
        <v>1</v>
      </c>
    </row>
    <row r="139" spans="1:104">
      <c r="A139" s="142">
        <v>93</v>
      </c>
      <c r="B139" s="143" t="s">
        <v>291</v>
      </c>
      <c r="C139" s="144" t="s">
        <v>292</v>
      </c>
      <c r="D139" s="145" t="s">
        <v>81</v>
      </c>
      <c r="E139" s="146">
        <v>16.47</v>
      </c>
      <c r="F139" s="146"/>
      <c r="G139" s="147">
        <f>E139*F139</f>
        <v>0</v>
      </c>
      <c r="O139" s="141">
        <v>2</v>
      </c>
      <c r="AA139" s="114">
        <v>12</v>
      </c>
      <c r="AB139" s="114">
        <v>0</v>
      </c>
      <c r="AC139" s="114">
        <v>93</v>
      </c>
      <c r="AZ139" s="114">
        <v>2</v>
      </c>
      <c r="BA139" s="114">
        <f>IF(AZ139=1,G139,0)</f>
        <v>0</v>
      </c>
      <c r="BB139" s="114">
        <f>IF(AZ139=2,G139,0)</f>
        <v>0</v>
      </c>
      <c r="BC139" s="114">
        <f>IF(AZ139=3,G139,0)</f>
        <v>0</v>
      </c>
      <c r="BD139" s="114">
        <f>IF(AZ139=4,G139,0)</f>
        <v>0</v>
      </c>
      <c r="BE139" s="114">
        <f>IF(AZ139=5,G139,0)</f>
        <v>0</v>
      </c>
      <c r="CZ139" s="114">
        <v>0</v>
      </c>
    </row>
    <row r="140" spans="1:104">
      <c r="A140" s="142">
        <v>94</v>
      </c>
      <c r="B140" s="143" t="s">
        <v>293</v>
      </c>
      <c r="C140" s="144" t="s">
        <v>294</v>
      </c>
      <c r="D140" s="145" t="s">
        <v>81</v>
      </c>
      <c r="E140" s="146">
        <v>16.47</v>
      </c>
      <c r="F140" s="146"/>
      <c r="G140" s="147">
        <f>E140*F140</f>
        <v>0</v>
      </c>
      <c r="O140" s="141">
        <v>2</v>
      </c>
      <c r="AA140" s="114">
        <v>12</v>
      </c>
      <c r="AB140" s="114">
        <v>0</v>
      </c>
      <c r="AC140" s="114">
        <v>94</v>
      </c>
      <c r="AZ140" s="114">
        <v>2</v>
      </c>
      <c r="BA140" s="114">
        <f>IF(AZ140=1,G140,0)</f>
        <v>0</v>
      </c>
      <c r="BB140" s="114">
        <f>IF(AZ140=2,G140,0)</f>
        <v>0</v>
      </c>
      <c r="BC140" s="114">
        <f>IF(AZ140=3,G140,0)</f>
        <v>0</v>
      </c>
      <c r="BD140" s="114">
        <f>IF(AZ140=4,G140,0)</f>
        <v>0</v>
      </c>
      <c r="BE140" s="114">
        <f>IF(AZ140=5,G140,0)</f>
        <v>0</v>
      </c>
      <c r="CZ140" s="114">
        <v>0</v>
      </c>
    </row>
    <row r="141" spans="1:104">
      <c r="A141" s="142">
        <v>95</v>
      </c>
      <c r="B141" s="143" t="s">
        <v>295</v>
      </c>
      <c r="C141" s="144" t="s">
        <v>296</v>
      </c>
      <c r="D141" s="145" t="s">
        <v>54</v>
      </c>
      <c r="E141" s="146">
        <v>80.5</v>
      </c>
      <c r="F141" s="146"/>
      <c r="G141" s="147">
        <f>E141*F141</f>
        <v>0</v>
      </c>
      <c r="O141" s="141">
        <v>2</v>
      </c>
      <c r="AA141" s="114">
        <v>12</v>
      </c>
      <c r="AB141" s="114">
        <v>0</v>
      </c>
      <c r="AC141" s="114">
        <v>95</v>
      </c>
      <c r="AZ141" s="114">
        <v>2</v>
      </c>
      <c r="BA141" s="114">
        <f>IF(AZ141=1,G141,0)</f>
        <v>0</v>
      </c>
      <c r="BB141" s="114">
        <f>IF(AZ141=2,G141,0)</f>
        <v>0</v>
      </c>
      <c r="BC141" s="114">
        <f>IF(AZ141=3,G141,0)</f>
        <v>0</v>
      </c>
      <c r="BD141" s="114">
        <f>IF(AZ141=4,G141,0)</f>
        <v>0</v>
      </c>
      <c r="BE141" s="114">
        <f>IF(AZ141=5,G141,0)</f>
        <v>0</v>
      </c>
      <c r="CZ141" s="114">
        <v>0</v>
      </c>
    </row>
    <row r="142" spans="1:104">
      <c r="A142" s="148"/>
      <c r="B142" s="149" t="s">
        <v>69</v>
      </c>
      <c r="C142" s="150" t="str">
        <f>CONCATENATE(B138," ",C138)</f>
        <v>776 Podlahy povlakové</v>
      </c>
      <c r="D142" s="148"/>
      <c r="E142" s="151"/>
      <c r="F142" s="151"/>
      <c r="G142" s="152">
        <f>SUM(G138:G141)</f>
        <v>0</v>
      </c>
      <c r="O142" s="141">
        <v>4</v>
      </c>
      <c r="BA142" s="153">
        <f>SUM(BA138:BA141)</f>
        <v>0</v>
      </c>
      <c r="BB142" s="153">
        <f>SUM(BB138:BB141)</f>
        <v>0</v>
      </c>
      <c r="BC142" s="153">
        <f>SUM(BC138:BC141)</f>
        <v>0</v>
      </c>
      <c r="BD142" s="153">
        <f>SUM(BD138:BD141)</f>
        <v>0</v>
      </c>
      <c r="BE142" s="153">
        <f>SUM(BE138:BE141)</f>
        <v>0</v>
      </c>
    </row>
    <row r="143" spans="1:104">
      <c r="A143" s="134" t="s">
        <v>65</v>
      </c>
      <c r="B143" s="135" t="s">
        <v>297</v>
      </c>
      <c r="C143" s="136" t="s">
        <v>298</v>
      </c>
      <c r="D143" s="137"/>
      <c r="E143" s="138"/>
      <c r="F143" s="138"/>
      <c r="G143" s="139"/>
      <c r="H143" s="140"/>
      <c r="I143" s="140"/>
      <c r="O143" s="141">
        <v>1</v>
      </c>
    </row>
    <row r="144" spans="1:104">
      <c r="A144" s="142">
        <v>96</v>
      </c>
      <c r="B144" s="143" t="s">
        <v>299</v>
      </c>
      <c r="C144" s="144" t="s">
        <v>300</v>
      </c>
      <c r="D144" s="145" t="s">
        <v>81</v>
      </c>
      <c r="E144" s="146">
        <v>19.036799999999999</v>
      </c>
      <c r="F144" s="146"/>
      <c r="G144" s="147">
        <f>E144*F144</f>
        <v>0</v>
      </c>
      <c r="O144" s="141">
        <v>2</v>
      </c>
      <c r="AA144" s="114">
        <v>12</v>
      </c>
      <c r="AB144" s="114">
        <v>0</v>
      </c>
      <c r="AC144" s="114">
        <v>96</v>
      </c>
      <c r="AZ144" s="114">
        <v>2</v>
      </c>
      <c r="BA144" s="114">
        <f>IF(AZ144=1,G144,0)</f>
        <v>0</v>
      </c>
      <c r="BB144" s="114">
        <f>IF(AZ144=2,G144,0)</f>
        <v>0</v>
      </c>
      <c r="BC144" s="114">
        <f>IF(AZ144=3,G144,0)</f>
        <v>0</v>
      </c>
      <c r="BD144" s="114">
        <f>IF(AZ144=4,G144,0)</f>
        <v>0</v>
      </c>
      <c r="BE144" s="114">
        <f>IF(AZ144=5,G144,0)</f>
        <v>0</v>
      </c>
      <c r="CZ144" s="114">
        <v>1.47E-3</v>
      </c>
    </row>
    <row r="145" spans="1:104">
      <c r="A145" s="142">
        <v>97</v>
      </c>
      <c r="B145" s="143" t="s">
        <v>301</v>
      </c>
      <c r="C145" s="144" t="s">
        <v>302</v>
      </c>
      <c r="D145" s="145" t="s">
        <v>54</v>
      </c>
      <c r="E145" s="146">
        <v>58.82</v>
      </c>
      <c r="F145" s="146"/>
      <c r="G145" s="147">
        <f>E145*F145</f>
        <v>0</v>
      </c>
      <c r="O145" s="141">
        <v>2</v>
      </c>
      <c r="AA145" s="114">
        <v>12</v>
      </c>
      <c r="AB145" s="114">
        <v>0</v>
      </c>
      <c r="AC145" s="114">
        <v>97</v>
      </c>
      <c r="AZ145" s="114">
        <v>2</v>
      </c>
      <c r="BA145" s="114">
        <f>IF(AZ145=1,G145,0)</f>
        <v>0</v>
      </c>
      <c r="BB145" s="114">
        <f>IF(AZ145=2,G145,0)</f>
        <v>0</v>
      </c>
      <c r="BC145" s="114">
        <f>IF(AZ145=3,G145,0)</f>
        <v>0</v>
      </c>
      <c r="BD145" s="114">
        <f>IF(AZ145=4,G145,0)</f>
        <v>0</v>
      </c>
      <c r="BE145" s="114">
        <f>IF(AZ145=5,G145,0)</f>
        <v>0</v>
      </c>
      <c r="CZ145" s="114">
        <v>0</v>
      </c>
    </row>
    <row r="146" spans="1:104">
      <c r="A146" s="148"/>
      <c r="B146" s="149" t="s">
        <v>69</v>
      </c>
      <c r="C146" s="150" t="str">
        <f>CONCATENATE(B143," ",C143)</f>
        <v>777 Podlahy ze syntetických hmot</v>
      </c>
      <c r="D146" s="148"/>
      <c r="E146" s="151"/>
      <c r="F146" s="151"/>
      <c r="G146" s="152">
        <f>SUM(G143:G145)</f>
        <v>0</v>
      </c>
      <c r="O146" s="141">
        <v>4</v>
      </c>
      <c r="BA146" s="153">
        <f>SUM(BA143:BA145)</f>
        <v>0</v>
      </c>
      <c r="BB146" s="153">
        <f>SUM(BB143:BB145)</f>
        <v>0</v>
      </c>
      <c r="BC146" s="153">
        <f>SUM(BC143:BC145)</f>
        <v>0</v>
      </c>
      <c r="BD146" s="153">
        <f>SUM(BD143:BD145)</f>
        <v>0</v>
      </c>
      <c r="BE146" s="153">
        <f>SUM(BE143:BE145)</f>
        <v>0</v>
      </c>
    </row>
    <row r="147" spans="1:104">
      <c r="A147" s="134" t="s">
        <v>65</v>
      </c>
      <c r="B147" s="135" t="s">
        <v>303</v>
      </c>
      <c r="C147" s="136" t="s">
        <v>304</v>
      </c>
      <c r="D147" s="137"/>
      <c r="E147" s="138"/>
      <c r="F147" s="138"/>
      <c r="G147" s="139"/>
      <c r="H147" s="140"/>
      <c r="I147" s="140"/>
      <c r="O147" s="141">
        <v>1</v>
      </c>
    </row>
    <row r="148" spans="1:104">
      <c r="A148" s="142">
        <v>98</v>
      </c>
      <c r="B148" s="143" t="s">
        <v>305</v>
      </c>
      <c r="C148" s="144" t="s">
        <v>306</v>
      </c>
      <c r="D148" s="145" t="s">
        <v>81</v>
      </c>
      <c r="E148" s="146">
        <v>61.22</v>
      </c>
      <c r="F148" s="146"/>
      <c r="G148" s="147">
        <f>E148*F148</f>
        <v>0</v>
      </c>
      <c r="O148" s="141">
        <v>2</v>
      </c>
      <c r="AA148" s="114">
        <v>12</v>
      </c>
      <c r="AB148" s="114">
        <v>0</v>
      </c>
      <c r="AC148" s="114">
        <v>98</v>
      </c>
      <c r="AZ148" s="114">
        <v>2</v>
      </c>
      <c r="BA148" s="114">
        <f>IF(AZ148=1,G148,0)</f>
        <v>0</v>
      </c>
      <c r="BB148" s="114">
        <f>IF(AZ148=2,G148,0)</f>
        <v>0</v>
      </c>
      <c r="BC148" s="114">
        <f>IF(AZ148=3,G148,0)</f>
        <v>0</v>
      </c>
      <c r="BD148" s="114">
        <f>IF(AZ148=4,G148,0)</f>
        <v>0</v>
      </c>
      <c r="BE148" s="114">
        <f>IF(AZ148=5,G148,0)</f>
        <v>0</v>
      </c>
      <c r="CZ148" s="114">
        <v>4.8000000000000001E-4</v>
      </c>
    </row>
    <row r="149" spans="1:104">
      <c r="A149" s="142">
        <v>99</v>
      </c>
      <c r="B149" s="143" t="s">
        <v>307</v>
      </c>
      <c r="C149" s="144" t="s">
        <v>308</v>
      </c>
      <c r="D149" s="145" t="s">
        <v>81</v>
      </c>
      <c r="E149" s="146">
        <v>61.22</v>
      </c>
      <c r="F149" s="146"/>
      <c r="G149" s="147">
        <f>E149*F149</f>
        <v>0</v>
      </c>
      <c r="O149" s="141">
        <v>2</v>
      </c>
      <c r="AA149" s="114">
        <v>12</v>
      </c>
      <c r="AB149" s="114">
        <v>0</v>
      </c>
      <c r="AC149" s="114">
        <v>99</v>
      </c>
      <c r="AZ149" s="114">
        <v>2</v>
      </c>
      <c r="BA149" s="114">
        <f>IF(AZ149=1,G149,0)</f>
        <v>0</v>
      </c>
      <c r="BB149" s="114">
        <f>IF(AZ149=2,G149,0)</f>
        <v>0</v>
      </c>
      <c r="BC149" s="114">
        <f>IF(AZ149=3,G149,0)</f>
        <v>0</v>
      </c>
      <c r="BD149" s="114">
        <f>IF(AZ149=4,G149,0)</f>
        <v>0</v>
      </c>
      <c r="BE149" s="114">
        <f>IF(AZ149=5,G149,0)</f>
        <v>0</v>
      </c>
      <c r="CZ149" s="114">
        <v>1.4999999999999999E-4</v>
      </c>
    </row>
    <row r="150" spans="1:104">
      <c r="A150" s="148"/>
      <c r="B150" s="149" t="s">
        <v>69</v>
      </c>
      <c r="C150" s="150" t="str">
        <f>CONCATENATE(B147," ",C147)</f>
        <v>784 Malby</v>
      </c>
      <c r="D150" s="148"/>
      <c r="E150" s="151"/>
      <c r="F150" s="151"/>
      <c r="G150" s="152">
        <f>SUM(G147:G149)</f>
        <v>0</v>
      </c>
      <c r="O150" s="141">
        <v>4</v>
      </c>
      <c r="BA150" s="153">
        <f>SUM(BA147:BA149)</f>
        <v>0</v>
      </c>
      <c r="BB150" s="153">
        <f>SUM(BB147:BB149)</f>
        <v>0</v>
      </c>
      <c r="BC150" s="153">
        <f>SUM(BC147:BC149)</f>
        <v>0</v>
      </c>
      <c r="BD150" s="153">
        <f>SUM(BD147:BD149)</f>
        <v>0</v>
      </c>
      <c r="BE150" s="153">
        <f>SUM(BE147:BE149)</f>
        <v>0</v>
      </c>
    </row>
    <row r="151" spans="1:104">
      <c r="A151" s="134" t="s">
        <v>65</v>
      </c>
      <c r="B151" s="135" t="s">
        <v>309</v>
      </c>
      <c r="C151" s="136" t="s">
        <v>310</v>
      </c>
      <c r="D151" s="137"/>
      <c r="E151" s="138"/>
      <c r="F151" s="138"/>
      <c r="G151" s="139"/>
      <c r="H151" s="140"/>
      <c r="I151" s="140"/>
      <c r="O151" s="141">
        <v>1</v>
      </c>
    </row>
    <row r="152" spans="1:104">
      <c r="A152" s="142">
        <v>100</v>
      </c>
      <c r="B152" s="143" t="s">
        <v>311</v>
      </c>
      <c r="C152" s="144" t="s">
        <v>312</v>
      </c>
      <c r="D152" s="145" t="s">
        <v>313</v>
      </c>
      <c r="E152" s="146">
        <v>1</v>
      </c>
      <c r="F152" s="146"/>
      <c r="G152" s="147">
        <f>E152*F152</f>
        <v>0</v>
      </c>
      <c r="O152" s="141">
        <v>2</v>
      </c>
      <c r="AA152" s="114">
        <v>12</v>
      </c>
      <c r="AB152" s="114">
        <v>0</v>
      </c>
      <c r="AC152" s="114">
        <v>100</v>
      </c>
      <c r="AZ152" s="114">
        <v>4</v>
      </c>
      <c r="BA152" s="114">
        <f>IF(AZ152=1,G152,0)</f>
        <v>0</v>
      </c>
      <c r="BB152" s="114">
        <f>IF(AZ152=2,G152,0)</f>
        <v>0</v>
      </c>
      <c r="BC152" s="114">
        <f>IF(AZ152=3,G152,0)</f>
        <v>0</v>
      </c>
      <c r="BD152" s="114">
        <f>IF(AZ152=4,G152,0)</f>
        <v>0</v>
      </c>
      <c r="BE152" s="114">
        <f>IF(AZ152=5,G152,0)</f>
        <v>0</v>
      </c>
      <c r="CZ152" s="114">
        <v>0.29942999999999997</v>
      </c>
    </row>
    <row r="153" spans="1:104">
      <c r="A153" s="148"/>
      <c r="B153" s="149" t="s">
        <v>69</v>
      </c>
      <c r="C153" s="150" t="str">
        <f>CONCATENATE(B151," ",C151)</f>
        <v>M21 Elektromontáže</v>
      </c>
      <c r="D153" s="148"/>
      <c r="E153" s="151"/>
      <c r="F153" s="151"/>
      <c r="G153" s="152">
        <f>SUM(G151:G152)</f>
        <v>0</v>
      </c>
      <c r="O153" s="141">
        <v>4</v>
      </c>
      <c r="BA153" s="153">
        <f>SUM(BA151:BA152)</f>
        <v>0</v>
      </c>
      <c r="BB153" s="153">
        <f>SUM(BB151:BB152)</f>
        <v>0</v>
      </c>
      <c r="BC153" s="153">
        <f>SUM(BC151:BC152)</f>
        <v>0</v>
      </c>
      <c r="BD153" s="153">
        <f>SUM(BD151:BD152)</f>
        <v>0</v>
      </c>
      <c r="BE153" s="153">
        <f>SUM(BE151:BE152)</f>
        <v>0</v>
      </c>
    </row>
    <row r="154" spans="1:104">
      <c r="A154" s="222" t="s">
        <v>65</v>
      </c>
      <c r="B154" s="223" t="s">
        <v>468</v>
      </c>
      <c r="C154" s="224" t="s">
        <v>467</v>
      </c>
      <c r="D154" s="225"/>
      <c r="E154" s="225"/>
      <c r="F154" s="225"/>
      <c r="G154" s="225"/>
    </row>
    <row r="155" spans="1:104" s="226" customFormat="1" ht="11.25">
      <c r="A155" s="207">
        <v>101</v>
      </c>
      <c r="B155" s="207" t="s">
        <v>454</v>
      </c>
      <c r="C155" s="207" t="s">
        <v>469</v>
      </c>
      <c r="D155" s="207" t="s">
        <v>77</v>
      </c>
      <c r="E155" s="207">
        <v>1</v>
      </c>
      <c r="F155" s="227">
        <f>'700 MaR'!G63</f>
        <v>0</v>
      </c>
      <c r="G155" s="227">
        <f>E155*F155</f>
        <v>0</v>
      </c>
    </row>
    <row r="156" spans="1:104" s="198" customFormat="1">
      <c r="A156" s="180"/>
      <c r="B156" s="180" t="s">
        <v>349</v>
      </c>
      <c r="C156" s="180" t="s">
        <v>470</v>
      </c>
      <c r="D156" s="180"/>
      <c r="E156" s="180"/>
      <c r="F156" s="183"/>
      <c r="G156" s="183">
        <f>SUM(G155)</f>
        <v>0</v>
      </c>
    </row>
    <row r="157" spans="1:104">
      <c r="E157" s="114"/>
    </row>
    <row r="158" spans="1:104">
      <c r="E158" s="114"/>
    </row>
    <row r="159" spans="1:104">
      <c r="E159" s="114"/>
    </row>
    <row r="160" spans="1:104">
      <c r="E160" s="114"/>
    </row>
    <row r="161" spans="5:5">
      <c r="E161" s="114"/>
    </row>
    <row r="162" spans="5:5">
      <c r="E162" s="114"/>
    </row>
    <row r="163" spans="5:5">
      <c r="E163" s="114"/>
    </row>
    <row r="164" spans="5:5">
      <c r="E164" s="114"/>
    </row>
    <row r="165" spans="5:5">
      <c r="E165" s="114"/>
    </row>
    <row r="166" spans="5:5">
      <c r="E166" s="114"/>
    </row>
    <row r="167" spans="5:5">
      <c r="E167" s="114"/>
    </row>
    <row r="168" spans="5:5">
      <c r="E168" s="114"/>
    </row>
    <row r="169" spans="5:5">
      <c r="E169" s="114"/>
    </row>
    <row r="170" spans="5:5">
      <c r="E170" s="114"/>
    </row>
    <row r="171" spans="5:5">
      <c r="E171" s="114"/>
    </row>
    <row r="172" spans="5:5">
      <c r="E172" s="114"/>
    </row>
    <row r="173" spans="5:5">
      <c r="E173" s="114"/>
    </row>
    <row r="174" spans="5:5">
      <c r="E174" s="114"/>
    </row>
    <row r="175" spans="5:5">
      <c r="E175" s="114"/>
    </row>
    <row r="176" spans="5:5">
      <c r="E176" s="114"/>
    </row>
    <row r="177" spans="1:7">
      <c r="A177" s="154"/>
      <c r="B177" s="154"/>
      <c r="C177" s="154"/>
      <c r="D177" s="154"/>
      <c r="E177" s="154"/>
      <c r="F177" s="154"/>
      <c r="G177" s="154"/>
    </row>
    <row r="178" spans="1:7">
      <c r="A178" s="154"/>
      <c r="B178" s="154"/>
      <c r="C178" s="154"/>
      <c r="D178" s="154"/>
      <c r="E178" s="154"/>
      <c r="F178" s="154"/>
      <c r="G178" s="154"/>
    </row>
    <row r="179" spans="1:7">
      <c r="A179" s="154"/>
      <c r="B179" s="154"/>
      <c r="C179" s="154"/>
      <c r="D179" s="154"/>
      <c r="E179" s="154"/>
      <c r="F179" s="154"/>
      <c r="G179" s="154"/>
    </row>
    <row r="180" spans="1:7">
      <c r="A180" s="154"/>
      <c r="B180" s="154"/>
      <c r="C180" s="154"/>
      <c r="D180" s="154"/>
      <c r="E180" s="154"/>
      <c r="F180" s="154"/>
      <c r="G180" s="154"/>
    </row>
    <row r="181" spans="1:7">
      <c r="E181" s="114"/>
    </row>
    <row r="182" spans="1:7">
      <c r="E182" s="114"/>
    </row>
    <row r="183" spans="1:7">
      <c r="E183" s="114"/>
    </row>
    <row r="184" spans="1:7">
      <c r="E184" s="114"/>
    </row>
    <row r="185" spans="1:7">
      <c r="E185" s="114"/>
    </row>
    <row r="186" spans="1:7">
      <c r="E186" s="114"/>
    </row>
    <row r="187" spans="1:7">
      <c r="E187" s="114"/>
    </row>
    <row r="188" spans="1:7">
      <c r="E188" s="114"/>
    </row>
    <row r="189" spans="1:7">
      <c r="E189" s="114"/>
    </row>
    <row r="190" spans="1:7">
      <c r="E190" s="114"/>
    </row>
    <row r="191" spans="1:7">
      <c r="E191" s="114"/>
    </row>
    <row r="192" spans="1:7">
      <c r="E192" s="114"/>
    </row>
    <row r="193" spans="5:5">
      <c r="E193" s="114"/>
    </row>
    <row r="194" spans="5:5">
      <c r="E194" s="114"/>
    </row>
    <row r="195" spans="5:5">
      <c r="E195" s="114"/>
    </row>
    <row r="196" spans="5:5">
      <c r="E196" s="114"/>
    </row>
    <row r="197" spans="5:5">
      <c r="E197" s="114"/>
    </row>
    <row r="198" spans="5:5">
      <c r="E198" s="114"/>
    </row>
    <row r="199" spans="5:5">
      <c r="E199" s="114"/>
    </row>
    <row r="200" spans="5:5">
      <c r="E200" s="114"/>
    </row>
    <row r="201" spans="5:5">
      <c r="E201" s="114"/>
    </row>
    <row r="202" spans="5:5">
      <c r="E202" s="114"/>
    </row>
    <row r="203" spans="5:5">
      <c r="E203" s="114"/>
    </row>
    <row r="204" spans="5:5">
      <c r="E204" s="114"/>
    </row>
    <row r="205" spans="5:5">
      <c r="E205" s="114"/>
    </row>
    <row r="206" spans="5:5">
      <c r="E206" s="114"/>
    </row>
    <row r="207" spans="5:5">
      <c r="E207" s="114"/>
    </row>
    <row r="208" spans="5:5">
      <c r="E208" s="114"/>
    </row>
    <row r="209" spans="1:7">
      <c r="E209" s="114"/>
    </row>
    <row r="210" spans="1:7">
      <c r="E210" s="114"/>
    </row>
    <row r="211" spans="1:7">
      <c r="E211" s="114"/>
    </row>
    <row r="212" spans="1:7">
      <c r="A212" s="155"/>
      <c r="B212" s="155"/>
    </row>
    <row r="213" spans="1:7">
      <c r="A213" s="154"/>
      <c r="B213" s="154"/>
      <c r="C213" s="157"/>
      <c r="D213" s="157"/>
      <c r="E213" s="158"/>
      <c r="F213" s="157"/>
      <c r="G213" s="159"/>
    </row>
    <row r="214" spans="1:7">
      <c r="A214" s="160"/>
      <c r="B214" s="160"/>
      <c r="C214" s="154"/>
      <c r="D214" s="154"/>
      <c r="E214" s="161"/>
      <c r="F214" s="154"/>
      <c r="G214" s="154"/>
    </row>
    <row r="215" spans="1:7">
      <c r="A215" s="154"/>
      <c r="B215" s="154"/>
      <c r="C215" s="154"/>
      <c r="D215" s="154"/>
      <c r="E215" s="161"/>
      <c r="F215" s="154"/>
      <c r="G215" s="154"/>
    </row>
    <row r="216" spans="1:7">
      <c r="A216" s="154"/>
      <c r="B216" s="154"/>
      <c r="C216" s="154"/>
      <c r="D216" s="154"/>
      <c r="E216" s="161"/>
      <c r="F216" s="154"/>
      <c r="G216" s="154"/>
    </row>
    <row r="217" spans="1:7">
      <c r="A217" s="154"/>
      <c r="B217" s="154"/>
      <c r="C217" s="154"/>
      <c r="D217" s="154"/>
      <c r="E217" s="161"/>
      <c r="F217" s="154"/>
      <c r="G217" s="154"/>
    </row>
    <row r="218" spans="1:7">
      <c r="A218" s="154"/>
      <c r="B218" s="154"/>
      <c r="C218" s="154"/>
      <c r="D218" s="154"/>
      <c r="E218" s="161"/>
      <c r="F218" s="154"/>
      <c r="G218" s="154"/>
    </row>
    <row r="219" spans="1:7">
      <c r="A219" s="154"/>
      <c r="B219" s="154"/>
      <c r="C219" s="154"/>
      <c r="D219" s="154"/>
      <c r="E219" s="161"/>
      <c r="F219" s="154"/>
      <c r="G219" s="154"/>
    </row>
    <row r="220" spans="1:7">
      <c r="A220" s="154"/>
      <c r="B220" s="154"/>
      <c r="C220" s="154"/>
      <c r="D220" s="154"/>
      <c r="E220" s="161"/>
      <c r="F220" s="154"/>
      <c r="G220" s="154"/>
    </row>
    <row r="221" spans="1:7">
      <c r="A221" s="154"/>
      <c r="B221" s="154"/>
      <c r="C221" s="154"/>
      <c r="D221" s="154"/>
      <c r="E221" s="161"/>
      <c r="F221" s="154"/>
      <c r="G221" s="154"/>
    </row>
    <row r="222" spans="1:7">
      <c r="A222" s="154"/>
      <c r="B222" s="154"/>
      <c r="C222" s="154"/>
      <c r="D222" s="154"/>
      <c r="E222" s="161"/>
      <c r="F222" s="154"/>
      <c r="G222" s="154"/>
    </row>
    <row r="223" spans="1:7">
      <c r="A223" s="154"/>
      <c r="B223" s="154"/>
      <c r="C223" s="154"/>
      <c r="D223" s="154"/>
      <c r="E223" s="161"/>
      <c r="F223" s="154"/>
      <c r="G223" s="154"/>
    </row>
    <row r="224" spans="1:7">
      <c r="A224" s="154"/>
      <c r="B224" s="154"/>
      <c r="C224" s="154"/>
      <c r="D224" s="154"/>
      <c r="E224" s="161"/>
      <c r="F224" s="154"/>
      <c r="G224" s="154"/>
    </row>
    <row r="225" spans="1:7">
      <c r="A225" s="154"/>
      <c r="B225" s="154"/>
      <c r="C225" s="154"/>
      <c r="D225" s="154"/>
      <c r="E225" s="161"/>
      <c r="F225" s="154"/>
      <c r="G225" s="154"/>
    </row>
    <row r="226" spans="1:7">
      <c r="A226" s="154"/>
      <c r="B226" s="154"/>
      <c r="C226" s="154"/>
      <c r="D226" s="154"/>
      <c r="E226" s="161"/>
      <c r="F226" s="154"/>
      <c r="G22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19"/>
  <sheetViews>
    <sheetView showGridLines="0" showZeros="0" view="pageBreakPreview" zoomScaleNormal="100" zoomScaleSheetLayoutView="100" workbookViewId="0">
      <selection activeCell="F8" sqref="F8:F48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47" t="s">
        <v>57</v>
      </c>
      <c r="B1" s="247"/>
      <c r="C1" s="247"/>
      <c r="D1" s="247"/>
      <c r="E1" s="247"/>
      <c r="F1" s="247"/>
      <c r="G1" s="247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8" t="s">
        <v>5</v>
      </c>
      <c r="B3" s="249"/>
      <c r="C3" s="119" t="s">
        <v>541</v>
      </c>
      <c r="D3" s="120"/>
      <c r="E3" s="121"/>
      <c r="F3" s="122">
        <f>[4]Rekapitulace!H1</f>
        <v>0</v>
      </c>
      <c r="G3" s="123"/>
    </row>
    <row r="4" spans="1:104" ht="13.5" thickBot="1">
      <c r="A4" s="250" t="s">
        <v>1</v>
      </c>
      <c r="B4" s="251"/>
      <c r="C4" s="124" t="s">
        <v>315</v>
      </c>
      <c r="D4" s="125"/>
      <c r="E4" s="252"/>
      <c r="F4" s="252"/>
      <c r="G4" s="253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540</v>
      </c>
      <c r="C8" s="144" t="s">
        <v>539</v>
      </c>
      <c r="D8" s="145" t="s">
        <v>81</v>
      </c>
      <c r="E8" s="146">
        <v>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70</v>
      </c>
      <c r="C9" s="144" t="s">
        <v>71</v>
      </c>
      <c r="D9" s="145" t="s">
        <v>72</v>
      </c>
      <c r="E9" s="146">
        <v>0.5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2">
        <v>3</v>
      </c>
      <c r="B10" s="143" t="s">
        <v>73</v>
      </c>
      <c r="C10" s="144" t="s">
        <v>74</v>
      </c>
      <c r="D10" s="145" t="s">
        <v>72</v>
      </c>
      <c r="E10" s="146">
        <v>0.5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>
      <c r="A11" s="142">
        <v>4</v>
      </c>
      <c r="B11" s="143" t="s">
        <v>538</v>
      </c>
      <c r="C11" s="144" t="s">
        <v>537</v>
      </c>
      <c r="D11" s="145" t="s">
        <v>77</v>
      </c>
      <c r="E11" s="146">
        <v>1</v>
      </c>
      <c r="F11" s="146"/>
      <c r="G11" s="147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1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>
      <c r="A12" s="148"/>
      <c r="B12" s="149" t="s">
        <v>69</v>
      </c>
      <c r="C12" s="150" t="str">
        <f>CONCATENATE(B7," ",C7)</f>
        <v>1 Zemní práce</v>
      </c>
      <c r="D12" s="148"/>
      <c r="E12" s="151"/>
      <c r="F12" s="151"/>
      <c r="G12" s="152">
        <f>SUM(G7:G11)</f>
        <v>0</v>
      </c>
      <c r="O12" s="141">
        <v>4</v>
      </c>
      <c r="BA12" s="153">
        <f>SUM(BA7:BA11)</f>
        <v>0</v>
      </c>
      <c r="BB12" s="153">
        <f>SUM(BB7:BB11)</f>
        <v>0</v>
      </c>
      <c r="BC12" s="153">
        <f>SUM(BC7:BC11)</f>
        <v>0</v>
      </c>
      <c r="BD12" s="153">
        <f>SUM(BD7:BD11)</f>
        <v>0</v>
      </c>
      <c r="BE12" s="153">
        <f>SUM(BE7:BE11)</f>
        <v>0</v>
      </c>
    </row>
    <row r="13" spans="1:104">
      <c r="A13" s="134" t="s">
        <v>65</v>
      </c>
      <c r="B13" s="135" t="s">
        <v>536</v>
      </c>
      <c r="C13" s="136" t="s">
        <v>535</v>
      </c>
      <c r="D13" s="137"/>
      <c r="E13" s="138"/>
      <c r="F13" s="138"/>
      <c r="G13" s="139"/>
      <c r="H13" s="140"/>
      <c r="I13" s="140"/>
      <c r="O13" s="141">
        <v>1</v>
      </c>
    </row>
    <row r="14" spans="1:104">
      <c r="A14" s="142">
        <v>5</v>
      </c>
      <c r="B14" s="143" t="s">
        <v>534</v>
      </c>
      <c r="C14" s="144" t="s">
        <v>533</v>
      </c>
      <c r="D14" s="145" t="s">
        <v>105</v>
      </c>
      <c r="E14" s="146">
        <v>3</v>
      </c>
      <c r="F14" s="146"/>
      <c r="G14" s="147">
        <f>E14*F14</f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2</v>
      </c>
      <c r="BA14" s="114">
        <f>IF(AZ14=1,G14,0)</f>
        <v>0</v>
      </c>
      <c r="BB14" s="114">
        <f>IF(AZ14=2,G14,0)</f>
        <v>0</v>
      </c>
      <c r="BC14" s="114">
        <f>IF(AZ14=3,G14,0)</f>
        <v>0</v>
      </c>
      <c r="BD14" s="114">
        <f>IF(AZ14=4,G14,0)</f>
        <v>0</v>
      </c>
      <c r="BE14" s="114">
        <f>IF(AZ14=5,G14,0)</f>
        <v>0</v>
      </c>
      <c r="CZ14" s="114">
        <v>4.6999999999999999E-4</v>
      </c>
    </row>
    <row r="15" spans="1:104">
      <c r="A15" s="142">
        <v>6</v>
      </c>
      <c r="B15" s="143" t="s">
        <v>532</v>
      </c>
      <c r="C15" s="144" t="s">
        <v>531</v>
      </c>
      <c r="D15" s="145" t="s">
        <v>105</v>
      </c>
      <c r="E15" s="146">
        <v>1</v>
      </c>
      <c r="F15" s="146"/>
      <c r="G15" s="147">
        <f>E15*F15</f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>IF(AZ15=1,G15,0)</f>
        <v>0</v>
      </c>
      <c r="BB15" s="114">
        <f>IF(AZ15=2,G15,0)</f>
        <v>0</v>
      </c>
      <c r="BC15" s="114">
        <f>IF(AZ15=3,G15,0)</f>
        <v>0</v>
      </c>
      <c r="BD15" s="114">
        <f>IF(AZ15=4,G15,0)</f>
        <v>0</v>
      </c>
      <c r="BE15" s="114">
        <f>IF(AZ15=5,G15,0)</f>
        <v>0</v>
      </c>
      <c r="CZ15" s="114">
        <v>2.0899999999999998E-3</v>
      </c>
    </row>
    <row r="16" spans="1:104">
      <c r="A16" s="142">
        <v>7</v>
      </c>
      <c r="B16" s="143" t="s">
        <v>530</v>
      </c>
      <c r="C16" s="144" t="s">
        <v>529</v>
      </c>
      <c r="D16" s="145" t="s">
        <v>77</v>
      </c>
      <c r="E16" s="146">
        <v>1</v>
      </c>
      <c r="F16" s="146"/>
      <c r="G16" s="147">
        <f>E16*F16</f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0</v>
      </c>
    </row>
    <row r="17" spans="1:104">
      <c r="A17" s="142">
        <v>8</v>
      </c>
      <c r="B17" s="143" t="s">
        <v>528</v>
      </c>
      <c r="C17" s="144" t="s">
        <v>527</v>
      </c>
      <c r="D17" s="145" t="s">
        <v>105</v>
      </c>
      <c r="E17" s="146">
        <v>4</v>
      </c>
      <c r="F17" s="146"/>
      <c r="G17" s="147">
        <f>E17*F17</f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2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0</v>
      </c>
    </row>
    <row r="18" spans="1:104">
      <c r="A18" s="142">
        <v>9</v>
      </c>
      <c r="B18" s="143" t="s">
        <v>526</v>
      </c>
      <c r="C18" s="144" t="s">
        <v>525</v>
      </c>
      <c r="D18" s="145" t="s">
        <v>54</v>
      </c>
      <c r="E18" s="146">
        <v>14.51</v>
      </c>
      <c r="F18" s="146"/>
      <c r="G18" s="147">
        <f>E18*F18</f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>IF(AZ18=1,G18,0)</f>
        <v>0</v>
      </c>
      <c r="BB18" s="114">
        <f>IF(AZ18=2,G18,0)</f>
        <v>0</v>
      </c>
      <c r="BC18" s="114">
        <f>IF(AZ18=3,G18,0)</f>
        <v>0</v>
      </c>
      <c r="BD18" s="114">
        <f>IF(AZ18=4,G18,0)</f>
        <v>0</v>
      </c>
      <c r="BE18" s="114">
        <f>IF(AZ18=5,G18,0)</f>
        <v>0</v>
      </c>
      <c r="CZ18" s="114">
        <v>0</v>
      </c>
    </row>
    <row r="19" spans="1:104">
      <c r="A19" s="148"/>
      <c r="B19" s="149" t="s">
        <v>69</v>
      </c>
      <c r="C19" s="150" t="str">
        <f>CONCATENATE(B13," ",C13)</f>
        <v>721 Vnitřní kanalizace</v>
      </c>
      <c r="D19" s="148"/>
      <c r="E19" s="151"/>
      <c r="F19" s="151"/>
      <c r="G19" s="152">
        <f>SUM(G13:G18)</f>
        <v>0</v>
      </c>
      <c r="O19" s="141">
        <v>4</v>
      </c>
      <c r="BA19" s="153">
        <f>SUM(BA13:BA18)</f>
        <v>0</v>
      </c>
      <c r="BB19" s="153">
        <f>SUM(BB13:BB18)</f>
        <v>0</v>
      </c>
      <c r="BC19" s="153">
        <f>SUM(BC13:BC18)</f>
        <v>0</v>
      </c>
      <c r="BD19" s="153">
        <f>SUM(BD13:BD18)</f>
        <v>0</v>
      </c>
      <c r="BE19" s="153">
        <f>SUM(BE13:BE18)</f>
        <v>0</v>
      </c>
    </row>
    <row r="20" spans="1:104">
      <c r="A20" s="134" t="s">
        <v>65</v>
      </c>
      <c r="B20" s="135" t="s">
        <v>524</v>
      </c>
      <c r="C20" s="136" t="s">
        <v>523</v>
      </c>
      <c r="D20" s="137"/>
      <c r="E20" s="138"/>
      <c r="F20" s="138"/>
      <c r="G20" s="139"/>
      <c r="H20" s="140"/>
      <c r="I20" s="140"/>
      <c r="O20" s="141">
        <v>1</v>
      </c>
    </row>
    <row r="21" spans="1:104">
      <c r="A21" s="142">
        <v>10</v>
      </c>
      <c r="B21" s="143" t="s">
        <v>522</v>
      </c>
      <c r="C21" s="144" t="s">
        <v>521</v>
      </c>
      <c r="D21" s="145" t="s">
        <v>77</v>
      </c>
      <c r="E21" s="146">
        <v>1</v>
      </c>
      <c r="F21" s="146"/>
      <c r="G21" s="147">
        <f t="shared" ref="G21:G42" si="0">E21*F21</f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2</v>
      </c>
      <c r="BA21" s="114">
        <f t="shared" ref="BA21:BA42" si="1">IF(AZ21=1,G21,0)</f>
        <v>0</v>
      </c>
      <c r="BB21" s="114">
        <f t="shared" ref="BB21:BB42" si="2">IF(AZ21=2,G21,0)</f>
        <v>0</v>
      </c>
      <c r="BC21" s="114">
        <f t="shared" ref="BC21:BC42" si="3">IF(AZ21=3,G21,0)</f>
        <v>0</v>
      </c>
      <c r="BD21" s="114">
        <f t="shared" ref="BD21:BD42" si="4">IF(AZ21=4,G21,0)</f>
        <v>0</v>
      </c>
      <c r="BE21" s="114">
        <f t="shared" ref="BE21:BE42" si="5">IF(AZ21=5,G21,0)</f>
        <v>0</v>
      </c>
      <c r="CZ21" s="114">
        <v>0</v>
      </c>
    </row>
    <row r="22" spans="1:104">
      <c r="A22" s="142">
        <v>11</v>
      </c>
      <c r="B22" s="143" t="s">
        <v>520</v>
      </c>
      <c r="C22" s="144" t="s">
        <v>519</v>
      </c>
      <c r="D22" s="145" t="s">
        <v>77</v>
      </c>
      <c r="E22" s="146">
        <v>2</v>
      </c>
      <c r="F22" s="146"/>
      <c r="G22" s="147">
        <f t="shared" si="0"/>
        <v>0</v>
      </c>
      <c r="O22" s="141">
        <v>2</v>
      </c>
      <c r="AA22" s="114">
        <v>12</v>
      </c>
      <c r="AB22" s="114">
        <v>1</v>
      </c>
      <c r="AC22" s="114">
        <v>11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0</v>
      </c>
    </row>
    <row r="23" spans="1:104">
      <c r="A23" s="142">
        <v>12</v>
      </c>
      <c r="B23" s="143" t="s">
        <v>518</v>
      </c>
      <c r="C23" s="144" t="s">
        <v>517</v>
      </c>
      <c r="D23" s="145" t="s">
        <v>516</v>
      </c>
      <c r="E23" s="146">
        <v>1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12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1.1639999999999999E-2</v>
      </c>
    </row>
    <row r="24" spans="1:104">
      <c r="A24" s="142">
        <v>13</v>
      </c>
      <c r="B24" s="143" t="s">
        <v>515</v>
      </c>
      <c r="C24" s="144" t="s">
        <v>514</v>
      </c>
      <c r="D24" s="145" t="s">
        <v>110</v>
      </c>
      <c r="E24" s="146">
        <v>1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13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3.4299999999999999E-3</v>
      </c>
    </row>
    <row r="25" spans="1:104">
      <c r="A25" s="142">
        <v>14</v>
      </c>
      <c r="B25" s="143" t="s">
        <v>513</v>
      </c>
      <c r="C25" s="144" t="s">
        <v>512</v>
      </c>
      <c r="D25" s="145" t="s">
        <v>68</v>
      </c>
      <c r="E25" s="146">
        <v>1</v>
      </c>
      <c r="F25" s="146"/>
      <c r="G25" s="147">
        <f t="shared" si="0"/>
        <v>0</v>
      </c>
      <c r="O25" s="141">
        <v>2</v>
      </c>
      <c r="AA25" s="114">
        <v>12</v>
      </c>
      <c r="AB25" s="114">
        <v>1</v>
      </c>
      <c r="AC25" s="114">
        <v>14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0</v>
      </c>
    </row>
    <row r="26" spans="1:104">
      <c r="A26" s="142">
        <v>15</v>
      </c>
      <c r="B26" s="143" t="s">
        <v>511</v>
      </c>
      <c r="C26" s="144" t="s">
        <v>510</v>
      </c>
      <c r="D26" s="145" t="s">
        <v>68</v>
      </c>
      <c r="E26" s="146">
        <v>1</v>
      </c>
      <c r="F26" s="146"/>
      <c r="G26" s="147">
        <f t="shared" si="0"/>
        <v>0</v>
      </c>
      <c r="O26" s="141">
        <v>2</v>
      </c>
      <c r="AA26" s="114">
        <v>12</v>
      </c>
      <c r="AB26" s="114">
        <v>1</v>
      </c>
      <c r="AC26" s="114">
        <v>15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0</v>
      </c>
    </row>
    <row r="27" spans="1:104">
      <c r="A27" s="142">
        <v>16</v>
      </c>
      <c r="B27" s="143" t="s">
        <v>509</v>
      </c>
      <c r="C27" s="144" t="s">
        <v>508</v>
      </c>
      <c r="D27" s="145" t="s">
        <v>110</v>
      </c>
      <c r="E27" s="146">
        <v>2</v>
      </c>
      <c r="F27" s="146"/>
      <c r="G27" s="147">
        <f t="shared" si="0"/>
        <v>0</v>
      </c>
      <c r="O27" s="141">
        <v>2</v>
      </c>
      <c r="AA27" s="114">
        <v>12</v>
      </c>
      <c r="AB27" s="114">
        <v>0</v>
      </c>
      <c r="AC27" s="114">
        <v>16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5.9999999999999995E-4</v>
      </c>
    </row>
    <row r="28" spans="1:104">
      <c r="A28" s="142">
        <v>17</v>
      </c>
      <c r="B28" s="143" t="s">
        <v>507</v>
      </c>
      <c r="C28" s="144" t="s">
        <v>506</v>
      </c>
      <c r="D28" s="145" t="s">
        <v>110</v>
      </c>
      <c r="E28" s="146">
        <v>3</v>
      </c>
      <c r="F28" s="146"/>
      <c r="G28" s="147">
        <f t="shared" si="0"/>
        <v>0</v>
      </c>
      <c r="O28" s="141">
        <v>2</v>
      </c>
      <c r="AA28" s="114">
        <v>12</v>
      </c>
      <c r="AB28" s="114">
        <v>0</v>
      </c>
      <c r="AC28" s="114">
        <v>17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2.97E-3</v>
      </c>
    </row>
    <row r="29" spans="1:104">
      <c r="A29" s="142">
        <v>18</v>
      </c>
      <c r="B29" s="143" t="s">
        <v>505</v>
      </c>
      <c r="C29" s="144" t="s">
        <v>504</v>
      </c>
      <c r="D29" s="145" t="s">
        <v>110</v>
      </c>
      <c r="E29" s="146">
        <v>1</v>
      </c>
      <c r="F29" s="146"/>
      <c r="G29" s="147">
        <f t="shared" si="0"/>
        <v>0</v>
      </c>
      <c r="O29" s="141">
        <v>2</v>
      </c>
      <c r="AA29" s="114">
        <v>12</v>
      </c>
      <c r="AB29" s="114">
        <v>0</v>
      </c>
      <c r="AC29" s="114">
        <v>18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1.5200000000000001E-3</v>
      </c>
    </row>
    <row r="30" spans="1:104">
      <c r="A30" s="142">
        <v>19</v>
      </c>
      <c r="B30" s="143" t="s">
        <v>503</v>
      </c>
      <c r="C30" s="144" t="s">
        <v>502</v>
      </c>
      <c r="D30" s="145" t="s">
        <v>77</v>
      </c>
      <c r="E30" s="146">
        <v>1</v>
      </c>
      <c r="F30" s="146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19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0</v>
      </c>
    </row>
    <row r="31" spans="1:104">
      <c r="A31" s="142">
        <v>20</v>
      </c>
      <c r="B31" s="143" t="s">
        <v>501</v>
      </c>
      <c r="C31" s="144" t="s">
        <v>500</v>
      </c>
      <c r="D31" s="145" t="s">
        <v>68</v>
      </c>
      <c r="E31" s="146">
        <v>2</v>
      </c>
      <c r="F31" s="146"/>
      <c r="G31" s="147">
        <f t="shared" si="0"/>
        <v>0</v>
      </c>
      <c r="O31" s="141">
        <v>2</v>
      </c>
      <c r="AA31" s="114">
        <v>12</v>
      </c>
      <c r="AB31" s="114">
        <v>1</v>
      </c>
      <c r="AC31" s="114">
        <v>20</v>
      </c>
      <c r="AZ31" s="114">
        <v>2</v>
      </c>
      <c r="BA31" s="114">
        <f t="shared" si="1"/>
        <v>0</v>
      </c>
      <c r="BB31" s="114">
        <f t="shared" si="2"/>
        <v>0</v>
      </c>
      <c r="BC31" s="114">
        <f t="shared" si="3"/>
        <v>0</v>
      </c>
      <c r="BD31" s="114">
        <f t="shared" si="4"/>
        <v>0</v>
      </c>
      <c r="BE31" s="114">
        <f t="shared" si="5"/>
        <v>0</v>
      </c>
      <c r="CZ31" s="114">
        <v>0</v>
      </c>
    </row>
    <row r="32" spans="1:104">
      <c r="A32" s="142">
        <v>21</v>
      </c>
      <c r="B32" s="143" t="s">
        <v>499</v>
      </c>
      <c r="C32" s="144" t="s">
        <v>498</v>
      </c>
      <c r="D32" s="145" t="s">
        <v>68</v>
      </c>
      <c r="E32" s="146">
        <v>4</v>
      </c>
      <c r="F32" s="146"/>
      <c r="G32" s="147">
        <f t="shared" si="0"/>
        <v>0</v>
      </c>
      <c r="O32" s="141">
        <v>2</v>
      </c>
      <c r="AA32" s="114">
        <v>12</v>
      </c>
      <c r="AB32" s="114">
        <v>1</v>
      </c>
      <c r="AC32" s="114">
        <v>21</v>
      </c>
      <c r="AZ32" s="114">
        <v>2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0</v>
      </c>
    </row>
    <row r="33" spans="1:104">
      <c r="A33" s="142">
        <v>22</v>
      </c>
      <c r="B33" s="143" t="s">
        <v>497</v>
      </c>
      <c r="C33" s="144" t="s">
        <v>496</v>
      </c>
      <c r="D33" s="145" t="s">
        <v>68</v>
      </c>
      <c r="E33" s="146">
        <v>1</v>
      </c>
      <c r="F33" s="146"/>
      <c r="G33" s="147">
        <f t="shared" si="0"/>
        <v>0</v>
      </c>
      <c r="O33" s="141">
        <v>2</v>
      </c>
      <c r="AA33" s="114">
        <v>12</v>
      </c>
      <c r="AB33" s="114">
        <v>1</v>
      </c>
      <c r="AC33" s="114">
        <v>22</v>
      </c>
      <c r="AZ33" s="114">
        <v>2</v>
      </c>
      <c r="BA33" s="114">
        <f t="shared" si="1"/>
        <v>0</v>
      </c>
      <c r="BB33" s="114">
        <f t="shared" si="2"/>
        <v>0</v>
      </c>
      <c r="BC33" s="114">
        <f t="shared" si="3"/>
        <v>0</v>
      </c>
      <c r="BD33" s="114">
        <f t="shared" si="4"/>
        <v>0</v>
      </c>
      <c r="BE33" s="114">
        <f t="shared" si="5"/>
        <v>0</v>
      </c>
      <c r="CZ33" s="114">
        <v>0</v>
      </c>
    </row>
    <row r="34" spans="1:104">
      <c r="A34" s="142">
        <v>23</v>
      </c>
      <c r="B34" s="143" t="s">
        <v>495</v>
      </c>
      <c r="C34" s="144" t="s">
        <v>494</v>
      </c>
      <c r="D34" s="145" t="s">
        <v>68</v>
      </c>
      <c r="E34" s="146">
        <v>3</v>
      </c>
      <c r="F34" s="146"/>
      <c r="G34" s="147">
        <f t="shared" si="0"/>
        <v>0</v>
      </c>
      <c r="O34" s="141">
        <v>2</v>
      </c>
      <c r="AA34" s="114">
        <v>12</v>
      </c>
      <c r="AB34" s="114">
        <v>1</v>
      </c>
      <c r="AC34" s="114">
        <v>23</v>
      </c>
      <c r="AZ34" s="114">
        <v>2</v>
      </c>
      <c r="BA34" s="114">
        <f t="shared" si="1"/>
        <v>0</v>
      </c>
      <c r="BB34" s="114">
        <f t="shared" si="2"/>
        <v>0</v>
      </c>
      <c r="BC34" s="114">
        <f t="shared" si="3"/>
        <v>0</v>
      </c>
      <c r="BD34" s="114">
        <f t="shared" si="4"/>
        <v>0</v>
      </c>
      <c r="BE34" s="114">
        <f t="shared" si="5"/>
        <v>0</v>
      </c>
      <c r="CZ34" s="114">
        <v>0</v>
      </c>
    </row>
    <row r="35" spans="1:104">
      <c r="A35" s="142">
        <v>24</v>
      </c>
      <c r="B35" s="143" t="s">
        <v>493</v>
      </c>
      <c r="C35" s="144" t="s">
        <v>492</v>
      </c>
      <c r="D35" s="145" t="s">
        <v>77</v>
      </c>
      <c r="E35" s="146">
        <v>1</v>
      </c>
      <c r="F35" s="146"/>
      <c r="G35" s="147">
        <f t="shared" si="0"/>
        <v>0</v>
      </c>
      <c r="O35" s="141">
        <v>2</v>
      </c>
      <c r="AA35" s="114">
        <v>12</v>
      </c>
      <c r="AB35" s="114">
        <v>0</v>
      </c>
      <c r="AC35" s="114">
        <v>24</v>
      </c>
      <c r="AZ35" s="114">
        <v>2</v>
      </c>
      <c r="BA35" s="114">
        <f t="shared" si="1"/>
        <v>0</v>
      </c>
      <c r="BB35" s="114">
        <f t="shared" si="2"/>
        <v>0</v>
      </c>
      <c r="BC35" s="114">
        <f t="shared" si="3"/>
        <v>0</v>
      </c>
      <c r="BD35" s="114">
        <f t="shared" si="4"/>
        <v>0</v>
      </c>
      <c r="BE35" s="114">
        <f t="shared" si="5"/>
        <v>0</v>
      </c>
      <c r="CZ35" s="114">
        <v>0</v>
      </c>
    </row>
    <row r="36" spans="1:104">
      <c r="A36" s="142">
        <v>25</v>
      </c>
      <c r="B36" s="143" t="s">
        <v>491</v>
      </c>
      <c r="C36" s="144" t="s">
        <v>490</v>
      </c>
      <c r="D36" s="145" t="s">
        <v>105</v>
      </c>
      <c r="E36" s="146">
        <v>8</v>
      </c>
      <c r="F36" s="146"/>
      <c r="G36" s="147">
        <f t="shared" si="0"/>
        <v>0</v>
      </c>
      <c r="O36" s="141">
        <v>2</v>
      </c>
      <c r="AA36" s="114">
        <v>12</v>
      </c>
      <c r="AB36" s="114">
        <v>0</v>
      </c>
      <c r="AC36" s="114">
        <v>25</v>
      </c>
      <c r="AZ36" s="114">
        <v>2</v>
      </c>
      <c r="BA36" s="114">
        <f t="shared" si="1"/>
        <v>0</v>
      </c>
      <c r="BB36" s="114">
        <f t="shared" si="2"/>
        <v>0</v>
      </c>
      <c r="BC36" s="114">
        <f t="shared" si="3"/>
        <v>0</v>
      </c>
      <c r="BD36" s="114">
        <f t="shared" si="4"/>
        <v>0</v>
      </c>
      <c r="BE36" s="114">
        <f t="shared" si="5"/>
        <v>0</v>
      </c>
      <c r="CZ36" s="114">
        <v>5.1799999999999997E-3</v>
      </c>
    </row>
    <row r="37" spans="1:104">
      <c r="A37" s="142">
        <v>26</v>
      </c>
      <c r="B37" s="143" t="s">
        <v>489</v>
      </c>
      <c r="C37" s="144" t="s">
        <v>488</v>
      </c>
      <c r="D37" s="145" t="s">
        <v>105</v>
      </c>
      <c r="E37" s="146">
        <v>9</v>
      </c>
      <c r="F37" s="146"/>
      <c r="G37" s="147">
        <f t="shared" si="0"/>
        <v>0</v>
      </c>
      <c r="O37" s="141">
        <v>2</v>
      </c>
      <c r="AA37" s="114">
        <v>12</v>
      </c>
      <c r="AB37" s="114">
        <v>0</v>
      </c>
      <c r="AC37" s="114">
        <v>26</v>
      </c>
      <c r="AZ37" s="114">
        <v>2</v>
      </c>
      <c r="BA37" s="114">
        <f t="shared" si="1"/>
        <v>0</v>
      </c>
      <c r="BB37" s="114">
        <f t="shared" si="2"/>
        <v>0</v>
      </c>
      <c r="BC37" s="114">
        <f t="shared" si="3"/>
        <v>0</v>
      </c>
      <c r="BD37" s="114">
        <f t="shared" si="4"/>
        <v>0</v>
      </c>
      <c r="BE37" s="114">
        <f t="shared" si="5"/>
        <v>0</v>
      </c>
      <c r="CZ37" s="114">
        <v>5.6299999999999996E-3</v>
      </c>
    </row>
    <row r="38" spans="1:104">
      <c r="A38" s="142">
        <v>27</v>
      </c>
      <c r="B38" s="143" t="s">
        <v>487</v>
      </c>
      <c r="C38" s="144" t="s">
        <v>486</v>
      </c>
      <c r="D38" s="145" t="s">
        <v>105</v>
      </c>
      <c r="E38" s="146">
        <v>20</v>
      </c>
      <c r="F38" s="146"/>
      <c r="G38" s="147">
        <f t="shared" si="0"/>
        <v>0</v>
      </c>
      <c r="O38" s="141">
        <v>2</v>
      </c>
      <c r="AA38" s="114">
        <v>12</v>
      </c>
      <c r="AB38" s="114">
        <v>1</v>
      </c>
      <c r="AC38" s="114">
        <v>27</v>
      </c>
      <c r="AZ38" s="114">
        <v>2</v>
      </c>
      <c r="BA38" s="114">
        <f t="shared" si="1"/>
        <v>0</v>
      </c>
      <c r="BB38" s="114">
        <f t="shared" si="2"/>
        <v>0</v>
      </c>
      <c r="BC38" s="114">
        <f t="shared" si="3"/>
        <v>0</v>
      </c>
      <c r="BD38" s="114">
        <f t="shared" si="4"/>
        <v>0</v>
      </c>
      <c r="BE38" s="114">
        <f t="shared" si="5"/>
        <v>0</v>
      </c>
      <c r="CZ38" s="114">
        <v>0</v>
      </c>
    </row>
    <row r="39" spans="1:104">
      <c r="A39" s="142">
        <v>28</v>
      </c>
      <c r="B39" s="143" t="s">
        <v>485</v>
      </c>
      <c r="C39" s="144" t="s">
        <v>484</v>
      </c>
      <c r="D39" s="145" t="s">
        <v>105</v>
      </c>
      <c r="E39" s="146">
        <v>8</v>
      </c>
      <c r="F39" s="146"/>
      <c r="G39" s="147">
        <f t="shared" si="0"/>
        <v>0</v>
      </c>
      <c r="O39" s="141">
        <v>2</v>
      </c>
      <c r="AA39" s="114">
        <v>12</v>
      </c>
      <c r="AB39" s="114">
        <v>1</v>
      </c>
      <c r="AC39" s="114">
        <v>28</v>
      </c>
      <c r="AZ39" s="114">
        <v>2</v>
      </c>
      <c r="BA39" s="114">
        <f t="shared" si="1"/>
        <v>0</v>
      </c>
      <c r="BB39" s="114">
        <f t="shared" si="2"/>
        <v>0</v>
      </c>
      <c r="BC39" s="114">
        <f t="shared" si="3"/>
        <v>0</v>
      </c>
      <c r="BD39" s="114">
        <f t="shared" si="4"/>
        <v>0</v>
      </c>
      <c r="BE39" s="114">
        <f t="shared" si="5"/>
        <v>0</v>
      </c>
      <c r="CZ39" s="114">
        <v>0</v>
      </c>
    </row>
    <row r="40" spans="1:104">
      <c r="A40" s="142">
        <v>29</v>
      </c>
      <c r="B40" s="143" t="s">
        <v>483</v>
      </c>
      <c r="C40" s="144" t="s">
        <v>482</v>
      </c>
      <c r="D40" s="145" t="s">
        <v>105</v>
      </c>
      <c r="E40" s="146">
        <v>17</v>
      </c>
      <c r="F40" s="146"/>
      <c r="G40" s="147">
        <f t="shared" si="0"/>
        <v>0</v>
      </c>
      <c r="O40" s="141">
        <v>2</v>
      </c>
      <c r="AA40" s="114">
        <v>12</v>
      </c>
      <c r="AB40" s="114">
        <v>0</v>
      </c>
      <c r="AC40" s="114">
        <v>29</v>
      </c>
      <c r="AZ40" s="114">
        <v>2</v>
      </c>
      <c r="BA40" s="114">
        <f t="shared" si="1"/>
        <v>0</v>
      </c>
      <c r="BB40" s="114">
        <f t="shared" si="2"/>
        <v>0</v>
      </c>
      <c r="BC40" s="114">
        <f t="shared" si="3"/>
        <v>0</v>
      </c>
      <c r="BD40" s="114">
        <f t="shared" si="4"/>
        <v>0</v>
      </c>
      <c r="BE40" s="114">
        <f t="shared" si="5"/>
        <v>0</v>
      </c>
      <c r="CZ40" s="114">
        <v>1.8000000000000001E-4</v>
      </c>
    </row>
    <row r="41" spans="1:104">
      <c r="A41" s="142">
        <v>30</v>
      </c>
      <c r="B41" s="143" t="s">
        <v>481</v>
      </c>
      <c r="C41" s="144" t="s">
        <v>480</v>
      </c>
      <c r="D41" s="145" t="s">
        <v>105</v>
      </c>
      <c r="E41" s="146">
        <v>17</v>
      </c>
      <c r="F41" s="146"/>
      <c r="G41" s="147">
        <f t="shared" si="0"/>
        <v>0</v>
      </c>
      <c r="O41" s="141">
        <v>2</v>
      </c>
      <c r="AA41" s="114">
        <v>12</v>
      </c>
      <c r="AB41" s="114">
        <v>0</v>
      </c>
      <c r="AC41" s="114">
        <v>30</v>
      </c>
      <c r="AZ41" s="114">
        <v>2</v>
      </c>
      <c r="BA41" s="114">
        <f t="shared" si="1"/>
        <v>0</v>
      </c>
      <c r="BB41" s="114">
        <f t="shared" si="2"/>
        <v>0</v>
      </c>
      <c r="BC41" s="114">
        <f t="shared" si="3"/>
        <v>0</v>
      </c>
      <c r="BD41" s="114">
        <f t="shared" si="4"/>
        <v>0</v>
      </c>
      <c r="BE41" s="114">
        <f t="shared" si="5"/>
        <v>0</v>
      </c>
      <c r="CZ41" s="114">
        <v>1.0000000000000001E-5</v>
      </c>
    </row>
    <row r="42" spans="1:104">
      <c r="A42" s="142">
        <v>31</v>
      </c>
      <c r="B42" s="143" t="s">
        <v>479</v>
      </c>
      <c r="C42" s="144" t="s">
        <v>478</v>
      </c>
      <c r="D42" s="145" t="s">
        <v>54</v>
      </c>
      <c r="E42" s="146">
        <v>322.36</v>
      </c>
      <c r="F42" s="146"/>
      <c r="G42" s="147">
        <f t="shared" si="0"/>
        <v>0</v>
      </c>
      <c r="O42" s="141">
        <v>2</v>
      </c>
      <c r="AA42" s="114">
        <v>12</v>
      </c>
      <c r="AB42" s="114">
        <v>0</v>
      </c>
      <c r="AC42" s="114">
        <v>31</v>
      </c>
      <c r="AZ42" s="114">
        <v>2</v>
      </c>
      <c r="BA42" s="114">
        <f t="shared" si="1"/>
        <v>0</v>
      </c>
      <c r="BB42" s="114">
        <f t="shared" si="2"/>
        <v>0</v>
      </c>
      <c r="BC42" s="114">
        <f t="shared" si="3"/>
        <v>0</v>
      </c>
      <c r="BD42" s="114">
        <f t="shared" si="4"/>
        <v>0</v>
      </c>
      <c r="BE42" s="114">
        <f t="shared" si="5"/>
        <v>0</v>
      </c>
      <c r="CZ42" s="114">
        <v>0</v>
      </c>
    </row>
    <row r="43" spans="1:104">
      <c r="A43" s="148"/>
      <c r="B43" s="149" t="s">
        <v>69</v>
      </c>
      <c r="C43" s="150" t="str">
        <f>CONCATENATE(B20," ",C20)</f>
        <v>722 Vnitřní vodovod</v>
      </c>
      <c r="D43" s="148"/>
      <c r="E43" s="151"/>
      <c r="F43" s="151"/>
      <c r="G43" s="152">
        <f>SUM(G20:G42)</f>
        <v>0</v>
      </c>
      <c r="O43" s="141">
        <v>4</v>
      </c>
      <c r="BA43" s="153">
        <f>SUM(BA20:BA42)</f>
        <v>0</v>
      </c>
      <c r="BB43" s="153">
        <f>SUM(BB20:BB42)</f>
        <v>0</v>
      </c>
      <c r="BC43" s="153">
        <f>SUM(BC20:BC42)</f>
        <v>0</v>
      </c>
      <c r="BD43" s="153">
        <f>SUM(BD20:BD42)</f>
        <v>0</v>
      </c>
      <c r="BE43" s="153">
        <f>SUM(BE20:BE42)</f>
        <v>0</v>
      </c>
    </row>
    <row r="44" spans="1:104">
      <c r="A44" s="134" t="s">
        <v>65</v>
      </c>
      <c r="B44" s="135" t="s">
        <v>477</v>
      </c>
      <c r="C44" s="136" t="s">
        <v>476</v>
      </c>
      <c r="D44" s="137"/>
      <c r="E44" s="138"/>
      <c r="F44" s="138"/>
      <c r="G44" s="139"/>
      <c r="H44" s="140"/>
      <c r="I44" s="140"/>
      <c r="O44" s="141">
        <v>1</v>
      </c>
    </row>
    <row r="45" spans="1:104">
      <c r="A45" s="142">
        <v>32</v>
      </c>
      <c r="B45" s="143" t="s">
        <v>475</v>
      </c>
      <c r="C45" s="144" t="s">
        <v>474</v>
      </c>
      <c r="D45" s="145" t="s">
        <v>77</v>
      </c>
      <c r="E45" s="146">
        <v>1</v>
      </c>
      <c r="F45" s="146"/>
      <c r="G45" s="147">
        <f>E45*F45</f>
        <v>0</v>
      </c>
      <c r="O45" s="141">
        <v>2</v>
      </c>
      <c r="AA45" s="114">
        <v>12</v>
      </c>
      <c r="AB45" s="114">
        <v>0</v>
      </c>
      <c r="AC45" s="114">
        <v>32</v>
      </c>
      <c r="AZ45" s="114">
        <v>2</v>
      </c>
      <c r="BA45" s="114">
        <f>IF(AZ45=1,G45,0)</f>
        <v>0</v>
      </c>
      <c r="BB45" s="114">
        <f>IF(AZ45=2,G45,0)</f>
        <v>0</v>
      </c>
      <c r="BC45" s="114">
        <f>IF(AZ45=3,G45,0)</f>
        <v>0</v>
      </c>
      <c r="BD45" s="114">
        <f>IF(AZ45=4,G45,0)</f>
        <v>0</v>
      </c>
      <c r="BE45" s="114">
        <f>IF(AZ45=5,G45,0)</f>
        <v>0</v>
      </c>
      <c r="CZ45" s="114">
        <v>0</v>
      </c>
    </row>
    <row r="46" spans="1:104">
      <c r="A46" s="148"/>
      <c r="B46" s="149" t="s">
        <v>69</v>
      </c>
      <c r="C46" s="150" t="str">
        <f>CONCATENATE(B44," ",C44)</f>
        <v>727 Zednické výpomoce</v>
      </c>
      <c r="D46" s="148"/>
      <c r="E46" s="151"/>
      <c r="F46" s="151"/>
      <c r="G46" s="152">
        <f>SUM(G44:G45)</f>
        <v>0</v>
      </c>
      <c r="O46" s="141">
        <v>4</v>
      </c>
      <c r="BA46" s="153">
        <f>SUM(BA44:BA45)</f>
        <v>0</v>
      </c>
      <c r="BB46" s="153">
        <f>SUM(BB44:BB45)</f>
        <v>0</v>
      </c>
      <c r="BC46" s="153">
        <f>SUM(BC44:BC45)</f>
        <v>0</v>
      </c>
      <c r="BD46" s="153">
        <f>SUM(BD44:BD45)</f>
        <v>0</v>
      </c>
      <c r="BE46" s="153">
        <f>SUM(BE44:BE45)</f>
        <v>0</v>
      </c>
    </row>
    <row r="47" spans="1:104">
      <c r="A47" s="225"/>
      <c r="B47" s="225"/>
      <c r="C47" s="225"/>
      <c r="D47" s="225"/>
      <c r="E47" s="225"/>
      <c r="F47" s="225"/>
      <c r="G47" s="225"/>
    </row>
    <row r="48" spans="1:104" s="228" customFormat="1" ht="14.25">
      <c r="A48" s="230"/>
      <c r="B48" s="231" t="s">
        <v>473</v>
      </c>
      <c r="C48" s="230"/>
      <c r="D48" s="230"/>
      <c r="E48" s="230"/>
      <c r="F48" s="230"/>
      <c r="G48" s="229">
        <f>G46+G43+G19+G12</f>
        <v>0</v>
      </c>
    </row>
    <row r="49" spans="5:5">
      <c r="E49" s="114"/>
    </row>
    <row r="50" spans="5:5">
      <c r="E50" s="114"/>
    </row>
    <row r="51" spans="5:5">
      <c r="E51" s="114"/>
    </row>
    <row r="52" spans="5:5">
      <c r="E52" s="114"/>
    </row>
    <row r="53" spans="5:5">
      <c r="E53" s="114"/>
    </row>
    <row r="54" spans="5:5">
      <c r="E54" s="114"/>
    </row>
    <row r="55" spans="5:5">
      <c r="E55" s="114"/>
    </row>
    <row r="56" spans="5:5">
      <c r="E56" s="114"/>
    </row>
    <row r="57" spans="5:5">
      <c r="E57" s="114"/>
    </row>
    <row r="58" spans="5:5">
      <c r="E58" s="114"/>
    </row>
    <row r="59" spans="5:5">
      <c r="E59" s="114"/>
    </row>
    <row r="60" spans="5:5">
      <c r="E60" s="114"/>
    </row>
    <row r="61" spans="5:5">
      <c r="E61" s="114"/>
    </row>
    <row r="62" spans="5:5">
      <c r="E62" s="114"/>
    </row>
    <row r="63" spans="5:5">
      <c r="E63" s="114"/>
    </row>
    <row r="64" spans="5:5">
      <c r="E64" s="114"/>
    </row>
    <row r="65" spans="1:7">
      <c r="E65" s="114"/>
    </row>
    <row r="66" spans="1:7">
      <c r="E66" s="114"/>
    </row>
    <row r="67" spans="1:7">
      <c r="E67" s="114"/>
    </row>
    <row r="68" spans="1:7">
      <c r="E68" s="114"/>
    </row>
    <row r="69" spans="1:7">
      <c r="E69" s="114"/>
    </row>
    <row r="70" spans="1:7">
      <c r="A70" s="154"/>
      <c r="B70" s="154"/>
      <c r="C70" s="154"/>
      <c r="D70" s="154"/>
      <c r="E70" s="154"/>
      <c r="F70" s="154"/>
      <c r="G70" s="154"/>
    </row>
    <row r="71" spans="1:7">
      <c r="A71" s="154"/>
      <c r="B71" s="154"/>
      <c r="C71" s="154"/>
      <c r="D71" s="154"/>
      <c r="E71" s="154"/>
      <c r="F71" s="154"/>
      <c r="G71" s="154"/>
    </row>
    <row r="72" spans="1:7">
      <c r="A72" s="154"/>
      <c r="B72" s="154"/>
      <c r="C72" s="154"/>
      <c r="D72" s="154"/>
      <c r="E72" s="154"/>
      <c r="F72" s="154"/>
      <c r="G72" s="154"/>
    </row>
    <row r="73" spans="1:7">
      <c r="A73" s="154"/>
      <c r="B73" s="154"/>
      <c r="C73" s="154"/>
      <c r="D73" s="154"/>
      <c r="E73" s="154"/>
      <c r="F73" s="154"/>
      <c r="G73" s="154"/>
    </row>
    <row r="74" spans="1:7">
      <c r="E74" s="114"/>
    </row>
    <row r="75" spans="1:7">
      <c r="E75" s="114"/>
    </row>
    <row r="76" spans="1:7">
      <c r="E76" s="114"/>
    </row>
    <row r="77" spans="1:7">
      <c r="E77" s="114"/>
    </row>
    <row r="78" spans="1:7">
      <c r="E78" s="114"/>
    </row>
    <row r="79" spans="1:7">
      <c r="E79" s="114"/>
    </row>
    <row r="80" spans="1:7">
      <c r="E80" s="114"/>
    </row>
    <row r="81" spans="5:5">
      <c r="E81" s="114"/>
    </row>
    <row r="82" spans="5:5">
      <c r="E82" s="114"/>
    </row>
    <row r="83" spans="5:5">
      <c r="E83" s="114"/>
    </row>
    <row r="84" spans="5:5">
      <c r="E84" s="114"/>
    </row>
    <row r="85" spans="5:5">
      <c r="E85" s="114"/>
    </row>
    <row r="86" spans="5:5">
      <c r="E86" s="114"/>
    </row>
    <row r="87" spans="5:5">
      <c r="E87" s="114"/>
    </row>
    <row r="88" spans="5:5">
      <c r="E88" s="114"/>
    </row>
    <row r="89" spans="5:5">
      <c r="E89" s="114"/>
    </row>
    <row r="90" spans="5:5">
      <c r="E90" s="114"/>
    </row>
    <row r="91" spans="5:5">
      <c r="E91" s="114"/>
    </row>
    <row r="92" spans="5:5">
      <c r="E92" s="114"/>
    </row>
    <row r="93" spans="5:5">
      <c r="E93" s="114"/>
    </row>
    <row r="94" spans="5:5">
      <c r="E94" s="114"/>
    </row>
    <row r="95" spans="5:5">
      <c r="E95" s="114"/>
    </row>
    <row r="96" spans="5:5">
      <c r="E96" s="114"/>
    </row>
    <row r="97" spans="1:7">
      <c r="E97" s="114"/>
    </row>
    <row r="98" spans="1:7">
      <c r="E98" s="114"/>
    </row>
    <row r="99" spans="1:7">
      <c r="E99" s="114"/>
    </row>
    <row r="100" spans="1:7">
      <c r="E100" s="114"/>
    </row>
    <row r="101" spans="1:7">
      <c r="E101" s="114"/>
    </row>
    <row r="102" spans="1:7">
      <c r="E102" s="114"/>
    </row>
    <row r="103" spans="1:7">
      <c r="E103" s="114"/>
    </row>
    <row r="104" spans="1:7">
      <c r="E104" s="114"/>
    </row>
    <row r="105" spans="1:7">
      <c r="A105" s="155"/>
      <c r="B105" s="155"/>
    </row>
    <row r="106" spans="1:7">
      <c r="A106" s="154"/>
      <c r="B106" s="154"/>
      <c r="C106" s="157"/>
      <c r="D106" s="157"/>
      <c r="E106" s="158"/>
      <c r="F106" s="157"/>
      <c r="G106" s="159"/>
    </row>
    <row r="107" spans="1:7">
      <c r="A107" s="160"/>
      <c r="B107" s="160"/>
      <c r="C107" s="154"/>
      <c r="D107" s="154"/>
      <c r="E107" s="161"/>
      <c r="F107" s="154"/>
      <c r="G107" s="154"/>
    </row>
    <row r="108" spans="1:7">
      <c r="A108" s="154"/>
      <c r="B108" s="154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  <row r="110" spans="1:7">
      <c r="A110" s="154"/>
      <c r="B110" s="154"/>
      <c r="C110" s="154"/>
      <c r="D110" s="154"/>
      <c r="E110" s="161"/>
      <c r="F110" s="154"/>
      <c r="G110" s="154"/>
    </row>
    <row r="111" spans="1:7">
      <c r="A111" s="154"/>
      <c r="B111" s="154"/>
      <c r="C111" s="154"/>
      <c r="D111" s="154"/>
      <c r="E111" s="161"/>
      <c r="F111" s="154"/>
      <c r="G111" s="154"/>
    </row>
    <row r="112" spans="1:7">
      <c r="A112" s="154"/>
      <c r="B112" s="154"/>
      <c r="C112" s="154"/>
      <c r="D112" s="154"/>
      <c r="E112" s="161"/>
      <c r="F112" s="154"/>
      <c r="G112" s="154"/>
    </row>
    <row r="113" spans="1:7">
      <c r="A113" s="154"/>
      <c r="B113" s="154"/>
      <c r="C113" s="154"/>
      <c r="D113" s="154"/>
      <c r="E113" s="161"/>
      <c r="F113" s="154"/>
      <c r="G113" s="154"/>
    </row>
    <row r="114" spans="1:7">
      <c r="A114" s="154"/>
      <c r="B114" s="154"/>
      <c r="C114" s="154"/>
      <c r="D114" s="154"/>
      <c r="E114" s="161"/>
      <c r="F114" s="154"/>
      <c r="G114" s="154"/>
    </row>
    <row r="115" spans="1:7">
      <c r="A115" s="154"/>
      <c r="B115" s="154"/>
      <c r="C115" s="154"/>
      <c r="D115" s="154"/>
      <c r="E115" s="161"/>
      <c r="F115" s="154"/>
      <c r="G115" s="154"/>
    </row>
    <row r="116" spans="1:7">
      <c r="A116" s="154"/>
      <c r="B116" s="154"/>
      <c r="C116" s="154"/>
      <c r="D116" s="154"/>
      <c r="E116" s="161"/>
      <c r="F116" s="154"/>
      <c r="G116" s="154"/>
    </row>
    <row r="117" spans="1:7">
      <c r="A117" s="154"/>
      <c r="B117" s="154"/>
      <c r="C117" s="154"/>
      <c r="D117" s="154"/>
      <c r="E117" s="161"/>
      <c r="F117" s="154"/>
      <c r="G117" s="154"/>
    </row>
    <row r="118" spans="1:7">
      <c r="A118" s="154"/>
      <c r="B118" s="154"/>
      <c r="C118" s="154"/>
      <c r="D118" s="154"/>
      <c r="E118" s="161"/>
      <c r="F118" s="154"/>
      <c r="G118" s="154"/>
    </row>
    <row r="119" spans="1:7">
      <c r="A119" s="154"/>
      <c r="B119" s="154"/>
      <c r="C119" s="154"/>
      <c r="D119" s="154"/>
      <c r="E119" s="161"/>
      <c r="F119" s="154"/>
      <c r="G119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105"/>
  <sheetViews>
    <sheetView showGridLines="0" showZeros="0" view="pageBreakPreview" zoomScaleNormal="100" zoomScaleSheetLayoutView="100" workbookViewId="0">
      <selection activeCell="F8" sqref="F8:F42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47" t="s">
        <v>57</v>
      </c>
      <c r="B1" s="247"/>
      <c r="C1" s="247"/>
      <c r="D1" s="247"/>
      <c r="E1" s="247"/>
      <c r="F1" s="247"/>
      <c r="G1" s="247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8" t="s">
        <v>5</v>
      </c>
      <c r="B3" s="24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50" t="s">
        <v>1</v>
      </c>
      <c r="B4" s="251"/>
      <c r="C4" s="124" t="s">
        <v>315</v>
      </c>
      <c r="D4" s="125"/>
      <c r="E4" s="252"/>
      <c r="F4" s="252"/>
      <c r="G4" s="253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227</v>
      </c>
      <c r="C7" s="136" t="s">
        <v>228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78">
        <v>1</v>
      </c>
      <c r="B8" s="184" t="s">
        <v>229</v>
      </c>
      <c r="C8" s="176" t="s">
        <v>333</v>
      </c>
      <c r="D8" s="169" t="s">
        <v>77</v>
      </c>
      <c r="E8" s="169">
        <v>1</v>
      </c>
      <c r="F8" s="179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3">
        <v>2</v>
      </c>
      <c r="B9" s="184" t="s">
        <v>350</v>
      </c>
      <c r="C9" s="170" t="s">
        <v>334</v>
      </c>
      <c r="D9" s="169" t="s">
        <v>77</v>
      </c>
      <c r="E9" s="169">
        <v>1</v>
      </c>
      <c r="F9" s="179"/>
      <c r="G9" s="147">
        <f t="shared" ref="G9:G40" si="0"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3">
        <v>3</v>
      </c>
      <c r="B10" s="186" t="s">
        <v>351</v>
      </c>
      <c r="C10" s="177" t="s">
        <v>335</v>
      </c>
      <c r="D10" s="169" t="s">
        <v>77</v>
      </c>
      <c r="E10" s="169">
        <v>1</v>
      </c>
      <c r="F10" s="179"/>
      <c r="G10" s="147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3"/>
      <c r="B11" s="184"/>
      <c r="C11" s="170" t="s">
        <v>332</v>
      </c>
      <c r="D11" s="169"/>
      <c r="E11" s="169"/>
      <c r="F11" s="179"/>
      <c r="G11" s="147">
        <f t="shared" si="0"/>
        <v>0</v>
      </c>
      <c r="H11" s="140"/>
      <c r="I11" s="140"/>
      <c r="O11" s="141">
        <v>1</v>
      </c>
    </row>
    <row r="12" spans="1:104">
      <c r="A12" s="173">
        <v>4</v>
      </c>
      <c r="B12" s="184" t="s">
        <v>352</v>
      </c>
      <c r="C12" s="176" t="s">
        <v>336</v>
      </c>
      <c r="D12" s="169" t="s">
        <v>105</v>
      </c>
      <c r="E12" s="169">
        <v>20</v>
      </c>
      <c r="F12" s="179"/>
      <c r="G12" s="147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9" si="1">IF(AZ12=1,G12,0)</f>
        <v>0</v>
      </c>
      <c r="BB12" s="114">
        <f t="shared" ref="BB12:BB19" si="2">IF(AZ12=2,G12,0)</f>
        <v>0</v>
      </c>
      <c r="BC12" s="114">
        <f t="shared" ref="BC12:BC19" si="3">IF(AZ12=3,G12,0)</f>
        <v>0</v>
      </c>
      <c r="BD12" s="114">
        <f t="shared" ref="BD12:BD19" si="4">IF(AZ12=4,G12,0)</f>
        <v>0</v>
      </c>
      <c r="BE12" s="114">
        <f t="shared" ref="BE12:BE19" si="5">IF(AZ12=5,G12,0)</f>
        <v>0</v>
      </c>
      <c r="CZ12" s="114">
        <v>0</v>
      </c>
    </row>
    <row r="13" spans="1:104">
      <c r="A13" s="173">
        <v>5</v>
      </c>
      <c r="B13" s="184" t="s">
        <v>353</v>
      </c>
      <c r="C13" s="170" t="s">
        <v>331</v>
      </c>
      <c r="D13" s="169" t="s">
        <v>68</v>
      </c>
      <c r="E13" s="169">
        <v>4</v>
      </c>
      <c r="F13" s="179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73">
        <v>6</v>
      </c>
      <c r="B14" s="184" t="s">
        <v>354</v>
      </c>
      <c r="C14" s="170" t="s">
        <v>330</v>
      </c>
      <c r="D14" s="169" t="s">
        <v>68</v>
      </c>
      <c r="E14" s="169">
        <v>3</v>
      </c>
      <c r="F14" s="179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3">
        <v>7</v>
      </c>
      <c r="B15" s="184" t="s">
        <v>355</v>
      </c>
      <c r="C15" s="175" t="s">
        <v>329</v>
      </c>
      <c r="D15" s="169"/>
      <c r="E15" s="169"/>
      <c r="F15" s="179"/>
      <c r="G15" s="147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3">
        <v>8</v>
      </c>
      <c r="B16" s="184" t="s">
        <v>281</v>
      </c>
      <c r="C16" s="175" t="s">
        <v>371</v>
      </c>
      <c r="D16" s="169"/>
      <c r="E16" s="169"/>
      <c r="F16" s="179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73"/>
      <c r="B17" s="184"/>
      <c r="C17" s="174" t="s">
        <v>370</v>
      </c>
      <c r="D17" s="169" t="s">
        <v>77</v>
      </c>
      <c r="E17" s="169">
        <v>1</v>
      </c>
      <c r="F17" s="179"/>
      <c r="G17" s="147">
        <f t="shared" si="0"/>
        <v>0</v>
      </c>
      <c r="O17" s="141"/>
    </row>
    <row r="18" spans="1:104">
      <c r="A18" s="173">
        <v>9</v>
      </c>
      <c r="B18" s="184" t="s">
        <v>356</v>
      </c>
      <c r="C18" s="172" t="s">
        <v>337</v>
      </c>
      <c r="D18" s="169" t="s">
        <v>68</v>
      </c>
      <c r="E18" s="169">
        <v>2</v>
      </c>
      <c r="F18" s="179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8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3"/>
      <c r="B19" s="184"/>
      <c r="C19" s="172" t="s">
        <v>338</v>
      </c>
      <c r="D19" s="169"/>
      <c r="E19" s="169"/>
      <c r="F19" s="179"/>
      <c r="G19" s="147">
        <f t="shared" si="0"/>
        <v>0</v>
      </c>
      <c r="O19" s="141">
        <v>2</v>
      </c>
      <c r="AA19" s="114">
        <v>12</v>
      </c>
      <c r="AB19" s="114">
        <v>0</v>
      </c>
      <c r="AC19" s="114">
        <v>9</v>
      </c>
      <c r="AZ19" s="114">
        <v>1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73"/>
      <c r="B20" s="184"/>
      <c r="C20" s="172" t="s">
        <v>339</v>
      </c>
      <c r="D20" s="169"/>
      <c r="E20" s="169"/>
      <c r="F20" s="179"/>
      <c r="G20" s="147">
        <f t="shared" si="0"/>
        <v>0</v>
      </c>
      <c r="O20" s="141">
        <v>4</v>
      </c>
      <c r="BA20" s="153">
        <f>SUM(BA11:BA19)</f>
        <v>0</v>
      </c>
      <c r="BB20" s="153">
        <f>SUM(BB11:BB19)</f>
        <v>0</v>
      </c>
      <c r="BC20" s="153">
        <f>SUM(BC11:BC19)</f>
        <v>0</v>
      </c>
      <c r="BD20" s="153">
        <f>SUM(BD11:BD19)</f>
        <v>0</v>
      </c>
      <c r="BE20" s="153">
        <f>SUM(BE11:BE19)</f>
        <v>0</v>
      </c>
    </row>
    <row r="21" spans="1:104">
      <c r="A21" s="173">
        <v>10</v>
      </c>
      <c r="B21" s="184" t="s">
        <v>357</v>
      </c>
      <c r="C21" s="172" t="s">
        <v>340</v>
      </c>
      <c r="D21" s="169" t="s">
        <v>68</v>
      </c>
      <c r="E21" s="169">
        <v>1</v>
      </c>
      <c r="F21" s="179"/>
      <c r="G21" s="147">
        <f t="shared" si="0"/>
        <v>0</v>
      </c>
      <c r="H21" s="140"/>
      <c r="I21" s="140"/>
      <c r="O21" s="141">
        <v>1</v>
      </c>
    </row>
    <row r="22" spans="1:104">
      <c r="A22" s="173">
        <v>11</v>
      </c>
      <c r="B22" s="184" t="s">
        <v>358</v>
      </c>
      <c r="C22" s="170" t="s">
        <v>328</v>
      </c>
      <c r="D22" s="169" t="s">
        <v>68</v>
      </c>
      <c r="E22" s="169">
        <v>7</v>
      </c>
      <c r="F22" s="179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10</v>
      </c>
      <c r="AZ22" s="114">
        <v>1</v>
      </c>
      <c r="BA22" s="114">
        <f>IF(AZ22=1,G22,0)</f>
        <v>0</v>
      </c>
      <c r="BB22" s="114">
        <f>IF(AZ22=2,G22,0)</f>
        <v>0</v>
      </c>
      <c r="BC22" s="114">
        <f>IF(AZ22=3,G22,0)</f>
        <v>0</v>
      </c>
      <c r="BD22" s="114">
        <f>IF(AZ22=4,G22,0)</f>
        <v>0</v>
      </c>
      <c r="BE22" s="114">
        <f>IF(AZ22=5,G22,0)</f>
        <v>0</v>
      </c>
      <c r="CZ22" s="114">
        <v>0</v>
      </c>
    </row>
    <row r="23" spans="1:104">
      <c r="A23" s="173">
        <v>12</v>
      </c>
      <c r="B23" s="186" t="s">
        <v>359</v>
      </c>
      <c r="C23" s="170" t="s">
        <v>327</v>
      </c>
      <c r="D23" s="169" t="s">
        <v>68</v>
      </c>
      <c r="E23" s="169">
        <v>3</v>
      </c>
      <c r="F23" s="179"/>
      <c r="G23" s="147">
        <f t="shared" si="0"/>
        <v>0</v>
      </c>
      <c r="O23" s="141">
        <v>4</v>
      </c>
      <c r="BA23" s="153">
        <f>SUM(BA21:BA22)</f>
        <v>0</v>
      </c>
      <c r="BB23" s="153">
        <f>SUM(BB21:BB22)</f>
        <v>0</v>
      </c>
      <c r="BC23" s="153">
        <f>SUM(BC21:BC22)</f>
        <v>0</v>
      </c>
      <c r="BD23" s="153">
        <f>SUM(BD21:BD22)</f>
        <v>0</v>
      </c>
      <c r="BE23" s="153">
        <f>SUM(BE21:BE22)</f>
        <v>0</v>
      </c>
    </row>
    <row r="24" spans="1:104">
      <c r="A24" s="173">
        <v>13</v>
      </c>
      <c r="B24" s="184" t="s">
        <v>360</v>
      </c>
      <c r="C24" s="170" t="s">
        <v>341</v>
      </c>
      <c r="D24" s="169" t="s">
        <v>68</v>
      </c>
      <c r="E24" s="169">
        <v>1</v>
      </c>
      <c r="F24" s="179"/>
      <c r="G24" s="147">
        <f t="shared" si="0"/>
        <v>0</v>
      </c>
      <c r="H24" s="140"/>
      <c r="I24" s="140"/>
      <c r="O24" s="141">
        <v>1</v>
      </c>
    </row>
    <row r="25" spans="1:104">
      <c r="A25" s="173">
        <v>14</v>
      </c>
      <c r="B25" s="184" t="s">
        <v>361</v>
      </c>
      <c r="C25" s="170" t="s">
        <v>342</v>
      </c>
      <c r="D25" s="169" t="s">
        <v>68</v>
      </c>
      <c r="E25" s="169">
        <v>5</v>
      </c>
      <c r="F25" s="179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11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73">
        <v>15</v>
      </c>
      <c r="B26" s="184" t="s">
        <v>362</v>
      </c>
      <c r="C26" s="170" t="s">
        <v>343</v>
      </c>
      <c r="D26" s="169" t="s">
        <v>68</v>
      </c>
      <c r="E26" s="169">
        <v>2</v>
      </c>
      <c r="F26" s="179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12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3"/>
      <c r="B27" s="184" t="s">
        <v>363</v>
      </c>
      <c r="C27" s="170" t="s">
        <v>344</v>
      </c>
      <c r="D27" s="169" t="s">
        <v>68</v>
      </c>
      <c r="E27" s="169">
        <v>1</v>
      </c>
      <c r="F27" s="179"/>
      <c r="G27" s="147">
        <f t="shared" si="0"/>
        <v>0</v>
      </c>
      <c r="O27" s="141">
        <v>2</v>
      </c>
      <c r="AA27" s="114">
        <v>12</v>
      </c>
      <c r="AB27" s="114">
        <v>0</v>
      </c>
      <c r="AC27" s="114">
        <v>13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>
      <c r="A28" s="173">
        <v>16</v>
      </c>
      <c r="B28" s="186" t="s">
        <v>364</v>
      </c>
      <c r="C28" s="170" t="s">
        <v>342</v>
      </c>
      <c r="D28" s="169" t="s">
        <v>68</v>
      </c>
      <c r="E28" s="169">
        <v>1</v>
      </c>
      <c r="F28" s="179"/>
      <c r="G28" s="147">
        <f t="shared" si="0"/>
        <v>0</v>
      </c>
      <c r="O28" s="141">
        <v>4</v>
      </c>
      <c r="BA28" s="153">
        <f>SUM(BA24:BA27)</f>
        <v>0</v>
      </c>
      <c r="BB28" s="153">
        <f>SUM(BB24:BB27)</f>
        <v>0</v>
      </c>
      <c r="BC28" s="153">
        <f>SUM(BC24:BC27)</f>
        <v>0</v>
      </c>
      <c r="BD28" s="153">
        <f>SUM(BD24:BD27)</f>
        <v>0</v>
      </c>
      <c r="BE28" s="153">
        <f>SUM(BE24:BE27)</f>
        <v>0</v>
      </c>
    </row>
    <row r="29" spans="1:104">
      <c r="A29" s="173">
        <v>17</v>
      </c>
      <c r="B29" s="184" t="s">
        <v>365</v>
      </c>
      <c r="C29" s="172" t="s">
        <v>345</v>
      </c>
      <c r="D29" s="169" t="s">
        <v>68</v>
      </c>
      <c r="E29" s="169">
        <v>1</v>
      </c>
      <c r="F29" s="179"/>
      <c r="G29" s="147">
        <f t="shared" si="0"/>
        <v>0</v>
      </c>
      <c r="H29" s="140"/>
      <c r="I29" s="140"/>
      <c r="O29" s="141">
        <v>1</v>
      </c>
    </row>
    <row r="30" spans="1:104">
      <c r="A30" s="173">
        <v>18</v>
      </c>
      <c r="B30" s="184" t="s">
        <v>366</v>
      </c>
      <c r="C30" s="170" t="s">
        <v>342</v>
      </c>
      <c r="D30" s="169" t="s">
        <v>68</v>
      </c>
      <c r="E30" s="169">
        <v>1</v>
      </c>
      <c r="F30" s="179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14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1.47E-3</v>
      </c>
    </row>
    <row r="31" spans="1:104">
      <c r="A31" s="173">
        <v>19</v>
      </c>
      <c r="B31" s="184" t="s">
        <v>367</v>
      </c>
      <c r="C31" s="170" t="s">
        <v>326</v>
      </c>
      <c r="D31" s="169" t="s">
        <v>68</v>
      </c>
      <c r="E31" s="169">
        <v>1</v>
      </c>
      <c r="F31" s="179"/>
      <c r="G31" s="147">
        <f t="shared" si="0"/>
        <v>0</v>
      </c>
      <c r="O31" s="141">
        <v>2</v>
      </c>
      <c r="AA31" s="114">
        <v>12</v>
      </c>
      <c r="AB31" s="114">
        <v>0</v>
      </c>
      <c r="AC31" s="114">
        <v>15</v>
      </c>
      <c r="AZ31" s="114">
        <v>2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0</v>
      </c>
    </row>
    <row r="32" spans="1:104">
      <c r="A32" s="173">
        <v>20</v>
      </c>
      <c r="B32" s="186" t="s">
        <v>368</v>
      </c>
      <c r="C32" s="170" t="s">
        <v>325</v>
      </c>
      <c r="D32" s="169" t="s">
        <v>68</v>
      </c>
      <c r="E32" s="169">
        <v>5</v>
      </c>
      <c r="F32" s="179"/>
      <c r="G32" s="147">
        <f t="shared" si="0"/>
        <v>0</v>
      </c>
      <c r="O32" s="141">
        <v>4</v>
      </c>
      <c r="BA32" s="153">
        <f>SUM(BA29:BA31)</f>
        <v>0</v>
      </c>
      <c r="BB32" s="153">
        <f>SUM(BB29:BB31)</f>
        <v>0</v>
      </c>
      <c r="BC32" s="153">
        <f>SUM(BC29:BC31)</f>
        <v>0</v>
      </c>
      <c r="BD32" s="153">
        <f>SUM(BD29:BD31)</f>
        <v>0</v>
      </c>
      <c r="BE32" s="153">
        <f>SUM(BE29:BE31)</f>
        <v>0</v>
      </c>
    </row>
    <row r="33" spans="1:15">
      <c r="A33" s="173">
        <v>21</v>
      </c>
      <c r="B33" s="185" t="s">
        <v>369</v>
      </c>
      <c r="C33" s="170" t="s">
        <v>324</v>
      </c>
      <c r="D33" s="169" t="s">
        <v>68</v>
      </c>
      <c r="E33" s="169">
        <v>1</v>
      </c>
      <c r="F33" s="179"/>
      <c r="G33" s="147">
        <f t="shared" si="0"/>
        <v>0</v>
      </c>
      <c r="H33" s="140"/>
      <c r="I33" s="140"/>
      <c r="O33" s="141">
        <v>1</v>
      </c>
    </row>
    <row r="34" spans="1:15">
      <c r="A34" s="188">
        <v>22</v>
      </c>
      <c r="B34" s="187">
        <v>734115</v>
      </c>
      <c r="C34" s="170" t="s">
        <v>323</v>
      </c>
      <c r="D34" s="169"/>
      <c r="E34" s="169"/>
      <c r="F34" s="194"/>
      <c r="G34" s="147">
        <f t="shared" si="0"/>
        <v>0</v>
      </c>
    </row>
    <row r="35" spans="1:15">
      <c r="A35" s="188">
        <v>23</v>
      </c>
      <c r="B35" s="187">
        <v>783101</v>
      </c>
      <c r="C35" s="170" t="s">
        <v>346</v>
      </c>
      <c r="D35" s="169" t="s">
        <v>105</v>
      </c>
      <c r="E35" s="169">
        <v>16</v>
      </c>
      <c r="F35" s="194"/>
      <c r="G35" s="147">
        <f t="shared" si="0"/>
        <v>0</v>
      </c>
    </row>
    <row r="36" spans="1:15">
      <c r="A36" s="188">
        <v>24</v>
      </c>
      <c r="B36" s="187">
        <v>783102</v>
      </c>
      <c r="C36" s="170" t="s">
        <v>347</v>
      </c>
      <c r="D36" s="169" t="s">
        <v>105</v>
      </c>
      <c r="E36" s="169">
        <v>4</v>
      </c>
      <c r="F36" s="194"/>
      <c r="G36" s="147">
        <f t="shared" si="0"/>
        <v>0</v>
      </c>
    </row>
    <row r="37" spans="1:15">
      <c r="A37" s="188">
        <v>25</v>
      </c>
      <c r="B37" s="187">
        <v>713441</v>
      </c>
      <c r="C37" s="170" t="s">
        <v>348</v>
      </c>
      <c r="D37" s="169" t="s">
        <v>105</v>
      </c>
      <c r="E37" s="169">
        <v>16</v>
      </c>
      <c r="F37" s="194"/>
      <c r="G37" s="147">
        <f t="shared" si="0"/>
        <v>0</v>
      </c>
    </row>
    <row r="38" spans="1:15">
      <c r="A38" s="188">
        <v>26</v>
      </c>
      <c r="B38" s="187">
        <v>733105</v>
      </c>
      <c r="C38" s="170" t="s">
        <v>322</v>
      </c>
      <c r="D38" s="171" t="s">
        <v>77</v>
      </c>
      <c r="E38" s="169">
        <v>1</v>
      </c>
      <c r="F38" s="194"/>
      <c r="G38" s="147">
        <f t="shared" si="0"/>
        <v>0</v>
      </c>
    </row>
    <row r="39" spans="1:15">
      <c r="A39" s="188">
        <v>27</v>
      </c>
      <c r="B39" s="187">
        <v>733106</v>
      </c>
      <c r="C39" s="170" t="s">
        <v>321</v>
      </c>
      <c r="D39" s="169" t="s">
        <v>77</v>
      </c>
      <c r="E39" s="169">
        <v>1</v>
      </c>
      <c r="F39" s="194"/>
      <c r="G39" s="147">
        <f t="shared" si="0"/>
        <v>0</v>
      </c>
    </row>
    <row r="40" spans="1:15">
      <c r="A40" s="188">
        <v>28</v>
      </c>
      <c r="B40" s="187">
        <v>727101</v>
      </c>
      <c r="C40" s="170" t="s">
        <v>320</v>
      </c>
      <c r="D40" s="169" t="s">
        <v>77</v>
      </c>
      <c r="E40" s="169">
        <v>1</v>
      </c>
      <c r="F40" s="195"/>
      <c r="G40" s="147">
        <f t="shared" si="0"/>
        <v>0</v>
      </c>
    </row>
    <row r="41" spans="1:15">
      <c r="A41" s="167"/>
      <c r="B41" s="180" t="s">
        <v>349</v>
      </c>
      <c r="C41" s="181" t="s">
        <v>319</v>
      </c>
      <c r="D41" s="182"/>
      <c r="E41" s="182"/>
      <c r="F41" s="168"/>
      <c r="G41" s="183">
        <f>SUM(G8:G40)</f>
        <v>0</v>
      </c>
    </row>
    <row r="42" spans="1:15" s="154" customFormat="1">
      <c r="C42" s="189"/>
      <c r="D42" s="190"/>
      <c r="E42" s="190"/>
    </row>
    <row r="43" spans="1:15" s="154" customFormat="1">
      <c r="C43" s="189"/>
      <c r="D43" s="190"/>
      <c r="E43" s="190"/>
    </row>
    <row r="44" spans="1:15" s="154" customFormat="1">
      <c r="C44" s="189"/>
      <c r="D44" s="190"/>
      <c r="E44" s="190"/>
    </row>
    <row r="45" spans="1:15" s="154" customFormat="1">
      <c r="C45" s="189"/>
      <c r="D45" s="190"/>
      <c r="E45" s="190"/>
    </row>
    <row r="46" spans="1:15" s="154" customFormat="1">
      <c r="C46" s="189"/>
      <c r="D46" s="190"/>
      <c r="E46" s="190"/>
    </row>
    <row r="47" spans="1:15" s="154" customFormat="1">
      <c r="C47" s="189"/>
      <c r="D47" s="190"/>
      <c r="E47" s="190"/>
    </row>
    <row r="48" spans="1:15" s="154" customFormat="1">
      <c r="C48" s="189"/>
      <c r="D48" s="190"/>
      <c r="E48" s="190"/>
    </row>
    <row r="49" spans="1:7" s="154" customFormat="1">
      <c r="C49" s="189"/>
      <c r="D49" s="190"/>
      <c r="E49" s="190"/>
    </row>
    <row r="50" spans="1:7" s="154" customFormat="1">
      <c r="C50" s="189"/>
      <c r="D50" s="191"/>
      <c r="E50" s="190"/>
    </row>
    <row r="51" spans="1:7" s="154" customFormat="1">
      <c r="C51" s="189"/>
      <c r="D51" s="190"/>
      <c r="E51" s="190"/>
    </row>
    <row r="52" spans="1:7" s="154" customFormat="1">
      <c r="C52" s="189"/>
      <c r="D52" s="190"/>
      <c r="E52" s="190"/>
    </row>
    <row r="53" spans="1:7" s="154" customFormat="1">
      <c r="B53" s="192"/>
      <c r="C53" s="193"/>
    </row>
    <row r="54" spans="1:7" s="154" customFormat="1"/>
    <row r="55" spans="1:7">
      <c r="E55" s="114"/>
    </row>
    <row r="56" spans="1:7">
      <c r="A56" s="154"/>
      <c r="B56" s="154"/>
      <c r="C56" s="154"/>
      <c r="D56" s="154"/>
      <c r="E56" s="154"/>
      <c r="F56" s="154"/>
      <c r="G56" s="154"/>
    </row>
    <row r="57" spans="1:7">
      <c r="A57" s="154"/>
      <c r="B57" s="154"/>
      <c r="C57" s="154"/>
      <c r="D57" s="154"/>
      <c r="E57" s="154"/>
      <c r="F57" s="154"/>
      <c r="G57" s="154"/>
    </row>
    <row r="58" spans="1:7">
      <c r="A58" s="154"/>
      <c r="B58" s="154"/>
      <c r="C58" s="154"/>
      <c r="D58" s="154"/>
      <c r="E58" s="154"/>
      <c r="F58" s="154"/>
      <c r="G58" s="154"/>
    </row>
    <row r="59" spans="1:7">
      <c r="A59" s="154"/>
      <c r="B59" s="154"/>
      <c r="C59" s="154"/>
      <c r="D59" s="154"/>
      <c r="E59" s="154"/>
      <c r="F59" s="154"/>
      <c r="G59" s="15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7">
      <c r="E81" s="114"/>
    </row>
    <row r="82" spans="1:7">
      <c r="E82" s="114"/>
    </row>
    <row r="83" spans="1:7">
      <c r="E83" s="114"/>
    </row>
    <row r="84" spans="1:7">
      <c r="E84" s="114"/>
    </row>
    <row r="85" spans="1:7">
      <c r="E85" s="114"/>
    </row>
    <row r="86" spans="1:7">
      <c r="E86" s="114"/>
    </row>
    <row r="87" spans="1:7">
      <c r="E87" s="114"/>
    </row>
    <row r="88" spans="1:7">
      <c r="E88" s="114"/>
    </row>
    <row r="89" spans="1:7">
      <c r="E89" s="114"/>
    </row>
    <row r="90" spans="1:7">
      <c r="E90" s="114"/>
    </row>
    <row r="91" spans="1:7">
      <c r="A91" s="155"/>
      <c r="B91" s="155"/>
    </row>
    <row r="92" spans="1:7">
      <c r="A92" s="154"/>
      <c r="B92" s="154"/>
      <c r="C92" s="157"/>
      <c r="D92" s="157"/>
      <c r="E92" s="158"/>
      <c r="F92" s="157"/>
      <c r="G92" s="159"/>
    </row>
    <row r="93" spans="1:7">
      <c r="A93" s="160"/>
      <c r="B93" s="160"/>
      <c r="C93" s="154"/>
      <c r="D93" s="154"/>
      <c r="E93" s="161"/>
      <c r="F93" s="154"/>
      <c r="G93" s="154"/>
    </row>
    <row r="94" spans="1:7">
      <c r="A94" s="154"/>
      <c r="B94" s="154"/>
      <c r="C94" s="154"/>
      <c r="D94" s="154"/>
      <c r="E94" s="161"/>
      <c r="F94" s="154"/>
      <c r="G94" s="154"/>
    </row>
    <row r="95" spans="1:7">
      <c r="A95" s="154"/>
      <c r="B95" s="154"/>
      <c r="C95" s="154"/>
      <c r="D95" s="154"/>
      <c r="E95" s="161"/>
      <c r="F95" s="154"/>
      <c r="G95" s="154"/>
    </row>
    <row r="96" spans="1:7">
      <c r="A96" s="154"/>
      <c r="B96" s="154"/>
      <c r="C96" s="154"/>
      <c r="D96" s="154"/>
      <c r="E96" s="161"/>
      <c r="F96" s="154"/>
      <c r="G96" s="154"/>
    </row>
    <row r="97" spans="1:7">
      <c r="A97" s="154"/>
      <c r="B97" s="154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  <row r="102" spans="1:7">
      <c r="A102" s="154"/>
      <c r="B102" s="154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  <row r="105" spans="1:7">
      <c r="A105" s="154"/>
      <c r="B105" s="154"/>
      <c r="C105" s="154"/>
      <c r="D105" s="154"/>
      <c r="E105" s="161"/>
      <c r="F105" s="154"/>
      <c r="G105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66"/>
  <sheetViews>
    <sheetView showGridLines="0" showZeros="0" view="pageBreakPreview" zoomScaleNormal="100" zoomScaleSheetLayoutView="100" workbookViewId="0">
      <selection activeCell="F8" sqref="F8:F64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47" t="s">
        <v>57</v>
      </c>
      <c r="B1" s="247"/>
      <c r="C1" s="247"/>
      <c r="D1" s="247"/>
      <c r="E1" s="247"/>
      <c r="F1" s="247"/>
      <c r="G1" s="247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48" t="s">
        <v>5</v>
      </c>
      <c r="B3" s="249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50" t="s">
        <v>1</v>
      </c>
      <c r="B4" s="251"/>
      <c r="C4" s="124" t="s">
        <v>315</v>
      </c>
      <c r="D4" s="125"/>
      <c r="E4" s="252"/>
      <c r="F4" s="252"/>
      <c r="G4" s="253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456</v>
      </c>
      <c r="C7" s="136" t="s">
        <v>455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78">
        <v>1</v>
      </c>
      <c r="B8" s="212" t="s">
        <v>454</v>
      </c>
      <c r="C8" s="220" t="s">
        <v>457</v>
      </c>
      <c r="D8" s="216" t="s">
        <v>68</v>
      </c>
      <c r="E8" s="215">
        <v>5</v>
      </c>
      <c r="F8" s="218"/>
      <c r="G8" s="214">
        <f t="shared" ref="G8:G28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8">
        <v>2</v>
      </c>
      <c r="B9" s="213" t="s">
        <v>453</v>
      </c>
      <c r="C9" s="220" t="s">
        <v>49</v>
      </c>
      <c r="D9" s="216" t="s">
        <v>68</v>
      </c>
      <c r="E9" s="215">
        <v>5</v>
      </c>
      <c r="F9" s="219"/>
      <c r="G9" s="201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8">
        <v>3</v>
      </c>
      <c r="B10" s="213" t="s">
        <v>452</v>
      </c>
      <c r="C10" s="220" t="s">
        <v>451</v>
      </c>
      <c r="D10" s="216" t="s">
        <v>68</v>
      </c>
      <c r="E10" s="215">
        <v>5</v>
      </c>
      <c r="F10" s="218"/>
      <c r="G10" s="201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8" t="s">
        <v>450</v>
      </c>
      <c r="B11" s="213" t="s">
        <v>449</v>
      </c>
      <c r="C11" s="220" t="s">
        <v>458</v>
      </c>
      <c r="D11" s="216" t="s">
        <v>68</v>
      </c>
      <c r="E11" s="215">
        <v>2</v>
      </c>
      <c r="F11" s="218"/>
      <c r="G11" s="201">
        <f t="shared" si="0"/>
        <v>0</v>
      </c>
      <c r="H11" s="140"/>
      <c r="I11" s="140"/>
      <c r="O11" s="141">
        <v>1</v>
      </c>
    </row>
    <row r="12" spans="1:104">
      <c r="A12" s="178" t="s">
        <v>448</v>
      </c>
      <c r="B12" s="213" t="s">
        <v>447</v>
      </c>
      <c r="C12" s="220" t="s">
        <v>49</v>
      </c>
      <c r="D12" s="216" t="s">
        <v>68</v>
      </c>
      <c r="E12" s="215">
        <v>2</v>
      </c>
      <c r="F12" s="219"/>
      <c r="G12" s="201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78" t="s">
        <v>446</v>
      </c>
      <c r="B13" s="213" t="s">
        <v>445</v>
      </c>
      <c r="C13" s="220" t="s">
        <v>434</v>
      </c>
      <c r="D13" s="216" t="s">
        <v>68</v>
      </c>
      <c r="E13" s="215">
        <v>2</v>
      </c>
      <c r="F13" s="218"/>
      <c r="G13" s="201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78" t="s">
        <v>444</v>
      </c>
      <c r="B14" s="213" t="s">
        <v>443</v>
      </c>
      <c r="C14" s="220" t="s">
        <v>459</v>
      </c>
      <c r="D14" s="216" t="s">
        <v>68</v>
      </c>
      <c r="E14" s="215">
        <v>1</v>
      </c>
      <c r="F14" s="218"/>
      <c r="G14" s="201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8" t="s">
        <v>442</v>
      </c>
      <c r="B15" s="213" t="s">
        <v>441</v>
      </c>
      <c r="C15" s="220" t="s">
        <v>49</v>
      </c>
      <c r="D15" s="216" t="s">
        <v>68</v>
      </c>
      <c r="E15" s="215">
        <v>1</v>
      </c>
      <c r="F15" s="219"/>
      <c r="G15" s="201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8" t="s">
        <v>440</v>
      </c>
      <c r="B16" s="213" t="s">
        <v>439</v>
      </c>
      <c r="C16" s="220" t="s">
        <v>460</v>
      </c>
      <c r="D16" s="216" t="s">
        <v>68</v>
      </c>
      <c r="E16" s="215">
        <v>1</v>
      </c>
      <c r="F16" s="218"/>
      <c r="G16" s="201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78" t="s">
        <v>438</v>
      </c>
      <c r="B17" s="213" t="s">
        <v>437</v>
      </c>
      <c r="C17" s="220" t="s">
        <v>49</v>
      </c>
      <c r="D17" s="216" t="s">
        <v>68</v>
      </c>
      <c r="E17" s="215">
        <v>1</v>
      </c>
      <c r="F17" s="219"/>
      <c r="G17" s="201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78" t="s">
        <v>436</v>
      </c>
      <c r="B18" s="213" t="s">
        <v>435</v>
      </c>
      <c r="C18" s="220" t="s">
        <v>434</v>
      </c>
      <c r="D18" s="216" t="s">
        <v>68</v>
      </c>
      <c r="E18" s="215">
        <v>1</v>
      </c>
      <c r="F18" s="218"/>
      <c r="G18" s="201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8" t="s">
        <v>433</v>
      </c>
      <c r="B19" s="213" t="s">
        <v>432</v>
      </c>
      <c r="C19" s="220" t="s">
        <v>461</v>
      </c>
      <c r="D19" s="216" t="s">
        <v>68</v>
      </c>
      <c r="E19" s="215">
        <v>1</v>
      </c>
      <c r="F19" s="218"/>
      <c r="G19" s="201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78">
        <v>13</v>
      </c>
      <c r="B20" s="213" t="s">
        <v>431</v>
      </c>
      <c r="C20" s="220" t="s">
        <v>49</v>
      </c>
      <c r="D20" s="216" t="s">
        <v>68</v>
      </c>
      <c r="E20" s="215">
        <v>1</v>
      </c>
      <c r="F20" s="218"/>
      <c r="G20" s="201">
        <f t="shared" si="0"/>
        <v>0</v>
      </c>
      <c r="H20" s="140"/>
      <c r="I20" s="140"/>
      <c r="O20" s="141">
        <v>1</v>
      </c>
    </row>
    <row r="21" spans="1:104" ht="25.5">
      <c r="A21" s="178">
        <v>14</v>
      </c>
      <c r="B21" s="213" t="s">
        <v>430</v>
      </c>
      <c r="C21" s="220" t="s">
        <v>462</v>
      </c>
      <c r="D21" s="216" t="s">
        <v>68</v>
      </c>
      <c r="E21" s="215">
        <v>1</v>
      </c>
      <c r="F21" s="218"/>
      <c r="G21" s="209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8">
        <v>15</v>
      </c>
      <c r="B22" s="213" t="s">
        <v>429</v>
      </c>
      <c r="C22" s="220" t="s">
        <v>49</v>
      </c>
      <c r="D22" s="216" t="s">
        <v>68</v>
      </c>
      <c r="E22" s="215">
        <v>1</v>
      </c>
      <c r="F22" s="219"/>
      <c r="G22" s="201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ht="25.5">
      <c r="A23" s="178">
        <v>16</v>
      </c>
      <c r="B23" s="213" t="s">
        <v>428</v>
      </c>
      <c r="C23" s="220" t="s">
        <v>463</v>
      </c>
      <c r="D23" s="216" t="s">
        <v>68</v>
      </c>
      <c r="E23" s="215">
        <v>1</v>
      </c>
      <c r="F23" s="218"/>
      <c r="G23" s="209">
        <f t="shared" si="0"/>
        <v>0</v>
      </c>
      <c r="H23" s="140"/>
      <c r="I23" s="140"/>
      <c r="O23" s="141">
        <v>1</v>
      </c>
    </row>
    <row r="24" spans="1:104">
      <c r="A24" s="178">
        <v>17</v>
      </c>
      <c r="B24" s="213" t="s">
        <v>427</v>
      </c>
      <c r="C24" s="220" t="s">
        <v>49</v>
      </c>
      <c r="D24" s="216" t="s">
        <v>68</v>
      </c>
      <c r="E24" s="215">
        <v>1</v>
      </c>
      <c r="F24" s="219"/>
      <c r="G24" s="201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ht="25.5">
      <c r="A25" s="178">
        <v>18</v>
      </c>
      <c r="B25" s="213" t="s">
        <v>426</v>
      </c>
      <c r="C25" s="220" t="s">
        <v>464</v>
      </c>
      <c r="D25" s="216" t="s">
        <v>68</v>
      </c>
      <c r="E25" s="215">
        <v>1</v>
      </c>
      <c r="F25" s="218"/>
      <c r="G25" s="201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78">
        <v>19</v>
      </c>
      <c r="B26" s="213" t="s">
        <v>425</v>
      </c>
      <c r="C26" s="220" t="s">
        <v>49</v>
      </c>
      <c r="D26" s="216" t="s">
        <v>68</v>
      </c>
      <c r="E26" s="215">
        <v>1</v>
      </c>
      <c r="F26" s="219"/>
      <c r="G26" s="201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3"/>
      <c r="B27" s="213" t="s">
        <v>424</v>
      </c>
      <c r="C27" s="220" t="s">
        <v>423</v>
      </c>
      <c r="D27" s="216" t="s">
        <v>68</v>
      </c>
      <c r="E27" s="215">
        <v>3</v>
      </c>
      <c r="F27" s="219"/>
      <c r="G27" s="201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73"/>
      <c r="B28" s="213" t="s">
        <v>422</v>
      </c>
      <c r="C28" s="220" t="s">
        <v>421</v>
      </c>
      <c r="D28" s="216" t="s">
        <v>68</v>
      </c>
      <c r="E28" s="215">
        <v>1</v>
      </c>
      <c r="F28" s="219"/>
      <c r="G28" s="201">
        <f t="shared" si="0"/>
        <v>0</v>
      </c>
      <c r="H28" s="140"/>
      <c r="I28" s="140"/>
      <c r="O28" s="141">
        <v>1</v>
      </c>
    </row>
    <row r="29" spans="1:104">
      <c r="A29" s="173">
        <v>20</v>
      </c>
      <c r="B29" s="213"/>
      <c r="C29" s="220" t="s">
        <v>4</v>
      </c>
      <c r="D29" s="216" t="s">
        <v>4</v>
      </c>
      <c r="E29" s="215" t="s">
        <v>4</v>
      </c>
      <c r="F29" s="219"/>
      <c r="G29" s="201"/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73">
        <v>21</v>
      </c>
      <c r="B30" s="213"/>
      <c r="C30" s="221" t="s">
        <v>420</v>
      </c>
      <c r="D30" s="216" t="s">
        <v>4</v>
      </c>
      <c r="E30" s="215" t="s">
        <v>4</v>
      </c>
      <c r="F30" s="219"/>
      <c r="G30" s="201"/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73">
        <v>22</v>
      </c>
      <c r="B31" s="213" t="s">
        <v>419</v>
      </c>
      <c r="C31" s="220" t="s">
        <v>418</v>
      </c>
      <c r="D31" s="216" t="s">
        <v>105</v>
      </c>
      <c r="E31" s="215">
        <v>150</v>
      </c>
      <c r="F31" s="219"/>
      <c r="G31" s="201">
        <f t="shared" ref="G31:G49" si="6">E31*F31</f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78">
        <v>23</v>
      </c>
      <c r="B32" s="212" t="s">
        <v>417</v>
      </c>
      <c r="C32" s="220" t="s">
        <v>49</v>
      </c>
      <c r="D32" s="216" t="s">
        <v>105</v>
      </c>
      <c r="E32" s="215">
        <v>150</v>
      </c>
      <c r="F32" s="219"/>
      <c r="G32" s="201">
        <f t="shared" si="6"/>
        <v>0</v>
      </c>
      <c r="H32" s="140"/>
      <c r="I32" s="140"/>
      <c r="O32" s="141">
        <v>1</v>
      </c>
    </row>
    <row r="33" spans="1:7">
      <c r="A33" s="207">
        <v>24</v>
      </c>
      <c r="B33" s="206" t="s">
        <v>416</v>
      </c>
      <c r="C33" s="220" t="s">
        <v>415</v>
      </c>
      <c r="D33" s="216" t="s">
        <v>105</v>
      </c>
      <c r="E33" s="215">
        <v>85</v>
      </c>
      <c r="F33" s="219"/>
      <c r="G33" s="201">
        <f t="shared" si="6"/>
        <v>0</v>
      </c>
    </row>
    <row r="34" spans="1:7">
      <c r="A34" s="207">
        <v>25</v>
      </c>
      <c r="B34" s="206" t="s">
        <v>414</v>
      </c>
      <c r="C34" s="220" t="s">
        <v>49</v>
      </c>
      <c r="D34" s="216" t="s">
        <v>105</v>
      </c>
      <c r="E34" s="215">
        <v>85</v>
      </c>
      <c r="F34" s="219"/>
      <c r="G34" s="201">
        <f t="shared" si="6"/>
        <v>0</v>
      </c>
    </row>
    <row r="35" spans="1:7">
      <c r="A35" s="207">
        <v>26</v>
      </c>
      <c r="B35" s="206" t="s">
        <v>413</v>
      </c>
      <c r="C35" s="220" t="s">
        <v>412</v>
      </c>
      <c r="D35" s="216" t="s">
        <v>105</v>
      </c>
      <c r="E35" s="215">
        <v>25</v>
      </c>
      <c r="F35" s="219"/>
      <c r="G35" s="201">
        <f t="shared" si="6"/>
        <v>0</v>
      </c>
    </row>
    <row r="36" spans="1:7">
      <c r="A36" s="207">
        <v>27</v>
      </c>
      <c r="B36" s="206" t="s">
        <v>411</v>
      </c>
      <c r="C36" s="220" t="s">
        <v>49</v>
      </c>
      <c r="D36" s="216" t="s">
        <v>105</v>
      </c>
      <c r="E36" s="215">
        <v>25</v>
      </c>
      <c r="F36" s="219"/>
      <c r="G36" s="201">
        <f t="shared" si="6"/>
        <v>0</v>
      </c>
    </row>
    <row r="37" spans="1:7">
      <c r="A37" s="207">
        <v>28</v>
      </c>
      <c r="B37" s="206" t="s">
        <v>410</v>
      </c>
      <c r="C37" s="220" t="s">
        <v>409</v>
      </c>
      <c r="D37" s="216" t="s">
        <v>105</v>
      </c>
      <c r="E37" s="215">
        <v>75</v>
      </c>
      <c r="F37" s="219"/>
      <c r="G37" s="201">
        <f t="shared" si="6"/>
        <v>0</v>
      </c>
    </row>
    <row r="38" spans="1:7">
      <c r="A38" s="207">
        <v>29</v>
      </c>
      <c r="B38" s="206" t="s">
        <v>408</v>
      </c>
      <c r="C38" s="220" t="s">
        <v>49</v>
      </c>
      <c r="D38" s="216" t="s">
        <v>105</v>
      </c>
      <c r="E38" s="215">
        <v>75</v>
      </c>
      <c r="F38" s="219"/>
      <c r="G38" s="201">
        <f t="shared" si="6"/>
        <v>0</v>
      </c>
    </row>
    <row r="39" spans="1:7">
      <c r="A39" s="207">
        <v>30</v>
      </c>
      <c r="B39" s="206" t="s">
        <v>407</v>
      </c>
      <c r="C39" s="220" t="s">
        <v>406</v>
      </c>
      <c r="D39" s="216" t="s">
        <v>105</v>
      </c>
      <c r="E39" s="215">
        <v>25</v>
      </c>
      <c r="F39" s="219"/>
      <c r="G39" s="201">
        <f t="shared" si="6"/>
        <v>0</v>
      </c>
    </row>
    <row r="40" spans="1:7">
      <c r="A40" s="207">
        <v>31</v>
      </c>
      <c r="B40" s="206" t="s">
        <v>405</v>
      </c>
      <c r="C40" s="220" t="s">
        <v>49</v>
      </c>
      <c r="D40" s="216" t="s">
        <v>105</v>
      </c>
      <c r="E40" s="215">
        <v>25</v>
      </c>
      <c r="F40" s="219"/>
      <c r="G40" s="201">
        <f t="shared" si="6"/>
        <v>0</v>
      </c>
    </row>
    <row r="41" spans="1:7">
      <c r="A41" s="207">
        <v>32</v>
      </c>
      <c r="B41" s="206" t="s">
        <v>404</v>
      </c>
      <c r="C41" s="220" t="s">
        <v>403</v>
      </c>
      <c r="D41" s="216" t="s">
        <v>105</v>
      </c>
      <c r="E41" s="215">
        <v>10</v>
      </c>
      <c r="F41" s="219"/>
      <c r="G41" s="201">
        <f t="shared" si="6"/>
        <v>0</v>
      </c>
    </row>
    <row r="42" spans="1:7">
      <c r="A42" s="207">
        <v>33</v>
      </c>
      <c r="B42" s="206" t="s">
        <v>402</v>
      </c>
      <c r="C42" s="220" t="s">
        <v>49</v>
      </c>
      <c r="D42" s="216" t="s">
        <v>105</v>
      </c>
      <c r="E42" s="215">
        <v>10</v>
      </c>
      <c r="F42" s="219"/>
      <c r="G42" s="201">
        <f t="shared" si="6"/>
        <v>0</v>
      </c>
    </row>
    <row r="43" spans="1:7">
      <c r="A43" s="207">
        <v>34</v>
      </c>
      <c r="B43" s="206" t="s">
        <v>401</v>
      </c>
      <c r="C43" s="220" t="s">
        <v>400</v>
      </c>
      <c r="D43" s="216" t="s">
        <v>68</v>
      </c>
      <c r="E43" s="215">
        <v>65</v>
      </c>
      <c r="F43" s="219"/>
      <c r="G43" s="201">
        <f t="shared" si="6"/>
        <v>0</v>
      </c>
    </row>
    <row r="44" spans="1:7">
      <c r="A44" s="207">
        <v>35</v>
      </c>
      <c r="B44" s="206" t="s">
        <v>399</v>
      </c>
      <c r="C44" s="220" t="s">
        <v>49</v>
      </c>
      <c r="D44" s="216" t="s">
        <v>207</v>
      </c>
      <c r="E44" s="215">
        <v>65</v>
      </c>
      <c r="F44" s="219"/>
      <c r="G44" s="201">
        <f t="shared" si="6"/>
        <v>0</v>
      </c>
    </row>
    <row r="45" spans="1:7">
      <c r="A45" s="207">
        <v>36</v>
      </c>
      <c r="B45" s="206" t="s">
        <v>398</v>
      </c>
      <c r="C45" s="220" t="s">
        <v>397</v>
      </c>
      <c r="D45" s="216" t="s">
        <v>207</v>
      </c>
      <c r="E45" s="215">
        <v>20</v>
      </c>
      <c r="F45" s="219"/>
      <c r="G45" s="201">
        <f t="shared" si="6"/>
        <v>0</v>
      </c>
    </row>
    <row r="46" spans="1:7">
      <c r="A46" s="207">
        <v>37</v>
      </c>
      <c r="B46" s="208" t="s">
        <v>396</v>
      </c>
      <c r="C46" s="220" t="s">
        <v>395</v>
      </c>
      <c r="D46" s="216" t="s">
        <v>68</v>
      </c>
      <c r="E46" s="215">
        <v>5</v>
      </c>
      <c r="F46" s="219"/>
      <c r="G46" s="201">
        <f t="shared" si="6"/>
        <v>0</v>
      </c>
    </row>
    <row r="47" spans="1:7">
      <c r="A47" s="207">
        <v>38</v>
      </c>
      <c r="B47" s="206" t="s">
        <v>394</v>
      </c>
      <c r="C47" s="220" t="s">
        <v>49</v>
      </c>
      <c r="D47" s="216" t="s">
        <v>68</v>
      </c>
      <c r="E47" s="215">
        <v>5</v>
      </c>
      <c r="F47" s="219"/>
      <c r="G47" s="201">
        <f t="shared" si="6"/>
        <v>0</v>
      </c>
    </row>
    <row r="48" spans="1:7">
      <c r="A48" s="211">
        <v>39</v>
      </c>
      <c r="B48" s="210" t="s">
        <v>391</v>
      </c>
      <c r="C48" s="220" t="s">
        <v>393</v>
      </c>
      <c r="D48" s="216" t="s">
        <v>68</v>
      </c>
      <c r="E48" s="215">
        <v>20</v>
      </c>
      <c r="F48" s="219"/>
      <c r="G48" s="201">
        <f t="shared" si="6"/>
        <v>0</v>
      </c>
    </row>
    <row r="49" spans="1:7">
      <c r="A49" s="207">
        <v>40</v>
      </c>
      <c r="B49" s="206" t="s">
        <v>390</v>
      </c>
      <c r="C49" s="220" t="s">
        <v>392</v>
      </c>
      <c r="D49" s="216" t="s">
        <v>105</v>
      </c>
      <c r="E49" s="215">
        <v>95</v>
      </c>
      <c r="F49" s="219"/>
      <c r="G49" s="201">
        <f t="shared" si="6"/>
        <v>0</v>
      </c>
    </row>
    <row r="50" spans="1:7">
      <c r="A50" s="211"/>
      <c r="B50" s="210"/>
      <c r="C50" s="220"/>
      <c r="D50" s="216"/>
      <c r="E50" s="215"/>
      <c r="F50" s="219"/>
      <c r="G50" s="209"/>
    </row>
    <row r="51" spans="1:7">
      <c r="A51" s="207"/>
      <c r="B51" s="206"/>
      <c r="C51" s="221" t="s">
        <v>465</v>
      </c>
      <c r="D51" s="216" t="s">
        <v>389</v>
      </c>
      <c r="E51" s="215" t="s">
        <v>4</v>
      </c>
      <c r="F51" s="219"/>
      <c r="G51" s="201"/>
    </row>
    <row r="52" spans="1:7" ht="51">
      <c r="A52" s="207">
        <v>41</v>
      </c>
      <c r="B52" s="206" t="s">
        <v>388</v>
      </c>
      <c r="C52" s="220" t="s">
        <v>387</v>
      </c>
      <c r="D52" s="216" t="s">
        <v>68</v>
      </c>
      <c r="E52" s="215">
        <v>1</v>
      </c>
      <c r="F52" s="219"/>
      <c r="G52" s="209">
        <f>E52*F52</f>
        <v>0</v>
      </c>
    </row>
    <row r="53" spans="1:7">
      <c r="A53" s="207">
        <v>42</v>
      </c>
      <c r="B53" s="206" t="s">
        <v>386</v>
      </c>
      <c r="C53" s="220" t="s">
        <v>49</v>
      </c>
      <c r="D53" s="216" t="s">
        <v>105</v>
      </c>
      <c r="E53" s="215">
        <v>1</v>
      </c>
      <c r="F53" s="219"/>
      <c r="G53" s="201">
        <f>E53*F53</f>
        <v>0</v>
      </c>
    </row>
    <row r="54" spans="1:7">
      <c r="A54" s="207">
        <v>43</v>
      </c>
      <c r="B54" s="206" t="s">
        <v>385</v>
      </c>
      <c r="C54" s="220" t="s">
        <v>384</v>
      </c>
      <c r="D54" s="216" t="s">
        <v>68</v>
      </c>
      <c r="E54" s="215">
        <v>1</v>
      </c>
      <c r="F54" s="219"/>
      <c r="G54" s="201">
        <f>E54*F54</f>
        <v>0</v>
      </c>
    </row>
    <row r="55" spans="1:7">
      <c r="A55" s="207">
        <v>44</v>
      </c>
      <c r="B55" s="206" t="s">
        <v>381</v>
      </c>
      <c r="C55" s="220" t="s">
        <v>383</v>
      </c>
      <c r="D55" s="216" t="s">
        <v>68</v>
      </c>
      <c r="E55" s="215">
        <v>1</v>
      </c>
      <c r="F55" s="219"/>
      <c r="G55" s="201">
        <f>E55*F55</f>
        <v>0</v>
      </c>
    </row>
    <row r="56" spans="1:7">
      <c r="A56" s="207">
        <v>45</v>
      </c>
      <c r="B56" s="206" t="s">
        <v>380</v>
      </c>
      <c r="C56" s="220" t="s">
        <v>382</v>
      </c>
      <c r="D56" s="216" t="s">
        <v>68</v>
      </c>
      <c r="E56" s="215">
        <v>1</v>
      </c>
      <c r="F56" s="219"/>
      <c r="G56" s="201">
        <f>E56*F56</f>
        <v>0</v>
      </c>
    </row>
    <row r="57" spans="1:7">
      <c r="A57" s="207"/>
      <c r="B57" s="206"/>
      <c r="C57" s="220"/>
      <c r="D57" s="216"/>
      <c r="E57" s="215"/>
      <c r="F57" s="219"/>
      <c r="G57" s="201">
        <f t="shared" ref="G57:G62" si="7">F57</f>
        <v>0</v>
      </c>
    </row>
    <row r="58" spans="1:7">
      <c r="A58" s="207"/>
      <c r="B58" s="208"/>
      <c r="C58" s="221" t="s">
        <v>466</v>
      </c>
      <c r="D58" s="216"/>
      <c r="E58" s="215"/>
      <c r="F58" s="219"/>
      <c r="G58" s="201">
        <f t="shared" si="7"/>
        <v>0</v>
      </c>
    </row>
    <row r="59" spans="1:7">
      <c r="A59" s="207">
        <v>46</v>
      </c>
      <c r="B59" s="206" t="s">
        <v>378</v>
      </c>
      <c r="C59" s="220" t="s">
        <v>379</v>
      </c>
      <c r="D59" s="216" t="s">
        <v>27</v>
      </c>
      <c r="E59" s="215"/>
      <c r="F59" s="219"/>
      <c r="G59" s="201">
        <f t="shared" si="7"/>
        <v>0</v>
      </c>
    </row>
    <row r="60" spans="1:7">
      <c r="A60" s="207">
        <v>47</v>
      </c>
      <c r="B60" s="206" t="s">
        <v>378</v>
      </c>
      <c r="C60" s="220" t="s">
        <v>377</v>
      </c>
      <c r="D60" s="216" t="s">
        <v>27</v>
      </c>
      <c r="E60" s="215"/>
      <c r="F60" s="219"/>
      <c r="G60" s="201">
        <f t="shared" si="7"/>
        <v>0</v>
      </c>
    </row>
    <row r="61" spans="1:7" s="198" customFormat="1">
      <c r="A61" s="205">
        <v>48</v>
      </c>
      <c r="B61" s="204" t="s">
        <v>376</v>
      </c>
      <c r="C61" s="220" t="s">
        <v>375</v>
      </c>
      <c r="D61" s="216" t="s">
        <v>27</v>
      </c>
      <c r="E61" s="215"/>
      <c r="F61" s="219"/>
      <c r="G61" s="201">
        <f t="shared" si="7"/>
        <v>0</v>
      </c>
    </row>
    <row r="62" spans="1:7">
      <c r="A62" s="203">
        <v>49</v>
      </c>
      <c r="B62" s="202" t="s">
        <v>374</v>
      </c>
      <c r="C62" s="220" t="s">
        <v>373</v>
      </c>
      <c r="D62" s="216"/>
      <c r="E62" s="215"/>
      <c r="F62" s="219"/>
      <c r="G62" s="201">
        <f t="shared" si="7"/>
        <v>0</v>
      </c>
    </row>
    <row r="63" spans="1:7" s="198" customFormat="1">
      <c r="A63" s="180"/>
      <c r="B63" s="180" t="s">
        <v>349</v>
      </c>
      <c r="C63" s="200" t="s">
        <v>372</v>
      </c>
      <c r="D63" s="180"/>
      <c r="E63" s="217"/>
      <c r="F63" s="180"/>
      <c r="G63" s="199">
        <f>SUM(G8:G62)</f>
        <v>0</v>
      </c>
    </row>
    <row r="64" spans="1:7">
      <c r="A64" s="154"/>
      <c r="B64" s="154"/>
      <c r="C64" s="197"/>
      <c r="D64" s="167"/>
      <c r="E64" s="196"/>
      <c r="F64" s="167"/>
      <c r="G64" s="154"/>
    </row>
    <row r="65" spans="1:7">
      <c r="A65" s="154"/>
      <c r="B65" s="154"/>
      <c r="C65" s="154"/>
      <c r="D65" s="154"/>
      <c r="E65" s="161"/>
      <c r="F65" s="154"/>
      <c r="G65" s="154"/>
    </row>
    <row r="66" spans="1:7">
      <c r="A66" s="154"/>
      <c r="B66" s="154"/>
      <c r="C66" s="154"/>
      <c r="D66" s="154"/>
      <c r="E66" s="161"/>
      <c r="F66" s="154"/>
      <c r="G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100 stavební</vt:lpstr>
      <vt:lpstr>ZT 200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'410 PS'!Názvy_tisku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'410 PS'!SloupecCC</vt:lpstr>
      <vt:lpstr>'700 MaR'!SloupecCC</vt:lpstr>
      <vt:lpstr>'ZT 200'!SloupecCC</vt:lpstr>
      <vt:lpstr>SloupecCC</vt:lpstr>
      <vt:lpstr>'410 PS'!SloupecCisloPol</vt:lpstr>
      <vt:lpstr>'700 MaR'!SloupecCisloPol</vt:lpstr>
      <vt:lpstr>'ZT 200'!SloupecCisloPol</vt:lpstr>
      <vt:lpstr>SloupecCisloPol</vt:lpstr>
      <vt:lpstr>'410 PS'!SloupecJC</vt:lpstr>
      <vt:lpstr>'700 MaR'!SloupecJC</vt:lpstr>
      <vt:lpstr>'ZT 200'!SloupecJC</vt:lpstr>
      <vt:lpstr>SloupecJC</vt:lpstr>
      <vt:lpstr>'410 PS'!SloupecMJ</vt:lpstr>
      <vt:lpstr>'700 MaR'!SloupecMJ</vt:lpstr>
      <vt:lpstr>'ZT 200'!SloupecMJ</vt:lpstr>
      <vt:lpstr>SloupecMJ</vt:lpstr>
      <vt:lpstr>'410 PS'!SloupecMnozstvi</vt:lpstr>
      <vt:lpstr>'700 MaR'!SloupecMnozstvi</vt:lpstr>
      <vt:lpstr>'ZT 200'!SloupecMnozstvi</vt:lpstr>
      <vt:lpstr>SloupecMnozstvi</vt:lpstr>
      <vt:lpstr>'410 PS'!SloupecNazPol</vt:lpstr>
      <vt:lpstr>'700 MaR'!SloupecNazPol</vt:lpstr>
      <vt:lpstr>'ZT 200'!SloupecNazPol</vt:lpstr>
      <vt:lpstr>SloupecNazPol</vt:lpstr>
      <vt:lpstr>'410 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dcterms:created xsi:type="dcterms:W3CDTF">2011-10-08T13:30:55Z</dcterms:created>
  <dcterms:modified xsi:type="dcterms:W3CDTF">2011-11-30T15:48:56Z</dcterms:modified>
</cp:coreProperties>
</file>